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From Old Web to new\IFR\"/>
    </mc:Choice>
  </mc:AlternateContent>
  <bookViews>
    <workbookView xWindow="0" yWindow="0" windowWidth="20490" windowHeight="7755" activeTab="2"/>
  </bookViews>
  <sheets>
    <sheet name="Notes" sheetId="12" r:id="rId1"/>
    <sheet name="Annex 1A" sheetId="13" r:id="rId2"/>
    <sheet name="Annex 1B" sheetId="14" r:id="rId3"/>
    <sheet name="EEPs" sheetId="15" r:id="rId4"/>
    <sheet name="DLIs" sheetId="16" r:id="rId5"/>
    <sheet name="SOE" sheetId="17" r:id="rId6"/>
    <sheet name="IDA Receipts" sheetId="19" r:id="rId7"/>
  </sheets>
  <calcPr calcId="152511"/>
</workbook>
</file>

<file path=xl/calcChain.xml><?xml version="1.0" encoding="utf-8"?>
<calcChain xmlns="http://schemas.openxmlformats.org/spreadsheetml/2006/main">
  <c r="G103" i="17" l="1"/>
  <c r="I102" i="17" l="1"/>
  <c r="I101" i="17"/>
  <c r="I100" i="17"/>
  <c r="I99" i="17"/>
  <c r="K99" i="17" s="1"/>
  <c r="I98" i="17"/>
  <c r="I97" i="17"/>
  <c r="I96" i="17"/>
  <c r="I95" i="17"/>
  <c r="K95" i="17" s="1"/>
  <c r="I94" i="17"/>
  <c r="I93" i="17"/>
  <c r="I92" i="17"/>
  <c r="I91" i="17"/>
  <c r="K91" i="17" s="1"/>
  <c r="I90" i="17"/>
  <c r="I89" i="17"/>
  <c r="I88" i="17"/>
  <c r="I87" i="17"/>
  <c r="K87" i="17" s="1"/>
  <c r="I86" i="17"/>
  <c r="I85" i="17"/>
  <c r="I84" i="17"/>
  <c r="I83" i="17"/>
  <c r="K83" i="17" s="1"/>
  <c r="I82" i="17"/>
  <c r="I81" i="17"/>
  <c r="I80" i="17"/>
  <c r="I79" i="17"/>
  <c r="K79" i="17" s="1"/>
  <c r="I78" i="17"/>
  <c r="I77" i="17"/>
  <c r="I76" i="17"/>
  <c r="I75" i="17"/>
  <c r="K75" i="17" s="1"/>
  <c r="I74" i="17"/>
  <c r="I73" i="17"/>
  <c r="I72" i="17"/>
  <c r="I71" i="17"/>
  <c r="K71" i="17" s="1"/>
  <c r="I70" i="17"/>
  <c r="I69" i="17"/>
  <c r="I68" i="17"/>
  <c r="I67" i="17"/>
  <c r="K67" i="17" s="1"/>
  <c r="I66" i="17"/>
  <c r="I65" i="17"/>
  <c r="I64" i="17"/>
  <c r="I63" i="17"/>
  <c r="K63" i="17" s="1"/>
  <c r="I62" i="17"/>
  <c r="I61" i="17"/>
  <c r="I60" i="17"/>
  <c r="I59" i="17"/>
  <c r="K59" i="17" s="1"/>
  <c r="I58" i="17"/>
  <c r="I57" i="17"/>
  <c r="I56" i="17"/>
  <c r="I55" i="17"/>
  <c r="K55" i="17" s="1"/>
  <c r="I54" i="17"/>
  <c r="I53" i="17"/>
  <c r="I52" i="17"/>
  <c r="I51" i="17"/>
  <c r="K51" i="17" s="1"/>
  <c r="I50" i="17"/>
  <c r="I49" i="17"/>
  <c r="I48" i="17"/>
  <c r="I47" i="17"/>
  <c r="K47" i="17" s="1"/>
  <c r="I46" i="17"/>
  <c r="I45" i="17"/>
  <c r="I44" i="17"/>
  <c r="I43" i="17"/>
  <c r="K43" i="17" s="1"/>
  <c r="I42" i="17"/>
  <c r="I41" i="17"/>
  <c r="I40" i="17"/>
  <c r="I39" i="17"/>
  <c r="K39" i="17" s="1"/>
  <c r="I38" i="17"/>
  <c r="I37" i="17"/>
  <c r="I36" i="17"/>
  <c r="I35" i="17"/>
  <c r="K35" i="17" s="1"/>
  <c r="I34" i="17"/>
  <c r="I33" i="17"/>
  <c r="I32" i="17"/>
  <c r="I31" i="17"/>
  <c r="K31" i="17" s="1"/>
  <c r="I30" i="17"/>
  <c r="I29" i="17"/>
  <c r="I28" i="17"/>
  <c r="I26" i="17"/>
  <c r="K26" i="17" s="1"/>
  <c r="I25" i="17"/>
  <c r="I24" i="17"/>
  <c r="I23" i="17"/>
  <c r="I22" i="17"/>
  <c r="K22" i="17" s="1"/>
  <c r="I21" i="17"/>
  <c r="I20" i="17"/>
  <c r="I19" i="17"/>
  <c r="I18" i="17"/>
  <c r="K18" i="17" s="1"/>
  <c r="I17" i="17"/>
  <c r="I16" i="17"/>
  <c r="I15" i="17"/>
  <c r="I14" i="17"/>
  <c r="K14" i="17" s="1"/>
  <c r="I13" i="17"/>
  <c r="I12" i="17"/>
  <c r="I11" i="17"/>
  <c r="I10" i="17"/>
  <c r="K10" i="17" s="1"/>
  <c r="I9" i="17"/>
  <c r="I8" i="17"/>
  <c r="K102" i="17"/>
  <c r="K101" i="17"/>
  <c r="K100" i="17"/>
  <c r="K98" i="17"/>
  <c r="K97" i="17"/>
  <c r="K96" i="17"/>
  <c r="K94" i="17"/>
  <c r="K93" i="17"/>
  <c r="K92" i="17"/>
  <c r="K90" i="17"/>
  <c r="K89" i="17"/>
  <c r="K88" i="17"/>
  <c r="K86" i="17"/>
  <c r="K85" i="17"/>
  <c r="K84" i="17"/>
  <c r="K82" i="17"/>
  <c r="K81" i="17"/>
  <c r="K80" i="17"/>
  <c r="K78" i="17"/>
  <c r="K77" i="17"/>
  <c r="K76" i="17"/>
  <c r="K74" i="17"/>
  <c r="K73" i="17"/>
  <c r="K72" i="17"/>
  <c r="K70" i="17"/>
  <c r="K69" i="17"/>
  <c r="K68" i="17"/>
  <c r="K66" i="17"/>
  <c r="K65" i="17"/>
  <c r="K64" i="17"/>
  <c r="K62" i="17"/>
  <c r="K61" i="17"/>
  <c r="K60" i="17"/>
  <c r="K58" i="17"/>
  <c r="K57" i="17"/>
  <c r="K56" i="17"/>
  <c r="K54" i="17"/>
  <c r="K53" i="17"/>
  <c r="K52" i="17"/>
  <c r="K50" i="17"/>
  <c r="K49" i="17"/>
  <c r="K48" i="17"/>
  <c r="K46" i="17"/>
  <c r="K45" i="17"/>
  <c r="K44" i="17"/>
  <c r="K42" i="17"/>
  <c r="K41" i="17"/>
  <c r="K40" i="17"/>
  <c r="K38" i="17"/>
  <c r="K37" i="17"/>
  <c r="K36" i="17"/>
  <c r="K34" i="17"/>
  <c r="K33" i="17"/>
  <c r="K32" i="17"/>
  <c r="K30" i="17"/>
  <c r="K29" i="17"/>
  <c r="K28" i="17"/>
  <c r="K25" i="17"/>
  <c r="K24" i="17"/>
  <c r="K23" i="17"/>
  <c r="K21" i="17"/>
  <c r="K20" i="17"/>
  <c r="K19" i="17"/>
  <c r="K17" i="17"/>
  <c r="K16" i="17"/>
  <c r="K15" i="17"/>
  <c r="K13" i="17"/>
  <c r="K12" i="17"/>
  <c r="K11" i="17"/>
  <c r="K9" i="17"/>
  <c r="K8" i="17"/>
  <c r="F22" i="17" l="1"/>
  <c r="F76" i="17"/>
  <c r="F42" i="17"/>
  <c r="F64" i="17"/>
  <c r="I7" i="17"/>
  <c r="K7" i="17" s="1"/>
  <c r="C11" i="14"/>
  <c r="D11" i="14" s="1"/>
  <c r="E11" i="14" s="1"/>
  <c r="D30" i="14"/>
  <c r="E30" i="14" s="1"/>
  <c r="D29" i="14"/>
  <c r="E29" i="14" s="1"/>
  <c r="D28" i="14"/>
  <c r="E28" i="14" s="1"/>
  <c r="D27" i="14"/>
  <c r="E27" i="14" s="1"/>
  <c r="D26" i="14"/>
  <c r="E26" i="14" s="1"/>
  <c r="D25" i="14"/>
  <c r="E25" i="14" s="1"/>
  <c r="D24" i="14"/>
  <c r="E24" i="14" s="1"/>
  <c r="D23" i="14"/>
  <c r="E23" i="14" s="1"/>
  <c r="D22" i="14"/>
  <c r="E22" i="14" s="1"/>
  <c r="D21" i="14"/>
  <c r="E21" i="14" s="1"/>
  <c r="D20" i="14"/>
  <c r="E20" i="14" s="1"/>
  <c r="E16" i="14"/>
  <c r="D16" i="14"/>
  <c r="D15" i="14"/>
  <c r="E15" i="14" s="1"/>
  <c r="D15" i="13"/>
  <c r="E15" i="13" s="1"/>
  <c r="F15" i="13" s="1"/>
  <c r="D16" i="19"/>
  <c r="I6" i="17"/>
  <c r="I103" i="17" s="1"/>
  <c r="F21" i="13"/>
  <c r="F20" i="13"/>
  <c r="E22" i="13"/>
  <c r="F22" i="13" s="1"/>
  <c r="E21" i="13"/>
  <c r="E20" i="13"/>
  <c r="F16" i="13"/>
  <c r="E16" i="13"/>
  <c r="E11" i="13"/>
  <c r="F11" i="13" s="1"/>
  <c r="F103" i="17" l="1"/>
  <c r="K6" i="17"/>
  <c r="K103" i="17" s="1"/>
  <c r="F31" i="14" l="1"/>
  <c r="E13" i="14"/>
  <c r="D13" i="14"/>
  <c r="C13" i="14"/>
  <c r="F13" i="13"/>
  <c r="E13" i="13"/>
  <c r="D13" i="13"/>
  <c r="D23" i="13"/>
  <c r="C17" i="14" l="1"/>
  <c r="C18" i="14" s="1"/>
  <c r="C33" i="14" s="1"/>
  <c r="C35" i="14" s="1"/>
  <c r="J31" i="14"/>
  <c r="L31" i="14"/>
  <c r="I31" i="14"/>
  <c r="D17" i="14"/>
  <c r="D18" i="14" s="1"/>
  <c r="D17" i="13"/>
  <c r="D18" i="13" s="1"/>
  <c r="D25" i="13" s="1"/>
  <c r="D27" i="13" s="1"/>
  <c r="E17" i="13"/>
  <c r="E18" i="13" s="1"/>
  <c r="E23" i="13"/>
  <c r="F23" i="13"/>
  <c r="K31" i="14" l="1"/>
  <c r="E25" i="13"/>
  <c r="E27" i="13" s="1"/>
  <c r="G31" i="14"/>
  <c r="H31" i="14"/>
  <c r="E17" i="14"/>
  <c r="E18" i="14" s="1"/>
  <c r="E33" i="14" s="1"/>
  <c r="E35" i="14" s="1"/>
  <c r="D33" i="14"/>
  <c r="D35" i="14" s="1"/>
  <c r="N31" i="14" l="1"/>
  <c r="M31" i="14"/>
  <c r="F17" i="13"/>
  <c r="F18" i="13" s="1"/>
  <c r="F25" i="13" s="1"/>
  <c r="F27" i="13" s="1"/>
</calcChain>
</file>

<file path=xl/sharedStrings.xml><?xml version="1.0" encoding="utf-8"?>
<sst xmlns="http://schemas.openxmlformats.org/spreadsheetml/2006/main" count="285" uniqueCount="205">
  <si>
    <t>Post Review</t>
  </si>
  <si>
    <t>Statement of Expenditure (SOE)</t>
  </si>
  <si>
    <t>Item No.</t>
  </si>
  <si>
    <t xml:space="preserve">Category No. </t>
  </si>
  <si>
    <t>Date of payment</t>
  </si>
  <si>
    <t>Currency and Total Amount of Contract</t>
  </si>
  <si>
    <t>Total Invoice Amount covered by this Application  (K)</t>
  </si>
  <si>
    <t xml:space="preserve">Eligible % of Financing </t>
  </si>
  <si>
    <t>Currency and Eligible Amount for Financing(K)</t>
  </si>
  <si>
    <t>Exchange Rate</t>
  </si>
  <si>
    <t>Amount in USD</t>
  </si>
  <si>
    <t>Remarks</t>
  </si>
  <si>
    <t xml:space="preserve"> </t>
  </si>
  <si>
    <t>CURRENCY US$</t>
  </si>
  <si>
    <t>CURRENT QUARTER</t>
  </si>
  <si>
    <t>Year To Date</t>
  </si>
  <si>
    <t>CUMMULATIVE</t>
  </si>
  <si>
    <t>YEAR TO DATE</t>
  </si>
  <si>
    <t>CUMULATIVE</t>
  </si>
  <si>
    <t>US$</t>
  </si>
  <si>
    <t>IDA Credit</t>
  </si>
  <si>
    <t>Planned</t>
  </si>
  <si>
    <t>Actual</t>
  </si>
  <si>
    <t>Variance</t>
  </si>
  <si>
    <t>Total Financing</t>
  </si>
  <si>
    <t>Total Expenditures</t>
  </si>
  <si>
    <t>EXPLANATION OF VARIANCES:</t>
  </si>
  <si>
    <t>Other</t>
  </si>
  <si>
    <t>Closing Cash balances</t>
  </si>
  <si>
    <t>Total Closing Bank balances</t>
  </si>
  <si>
    <t>Less: Use of Funds by Component</t>
  </si>
  <si>
    <t xml:space="preserve">for the period:1st April to 30th June, 2018 </t>
  </si>
  <si>
    <t>ZAMBIA :IMPROVED RURAL CONNECTIVITY PROJECT</t>
  </si>
  <si>
    <t>NOTES TO INTERIM FINANCIAL REPORTING (IFR)</t>
  </si>
  <si>
    <t>PERIOD – 1st January-31 March,2018</t>
  </si>
  <si>
    <t>1.    Introduction</t>
  </si>
  <si>
    <t>The International Development Association (IDA), an agency of the World Bank Group and the Government of the Republic  of Zambia  signed a Financing Agreement on 28th March 2017  for a Loan  amount of US Dollar- 200million   to improve accessibility  for communties in rural roads for the period of 8 years.</t>
  </si>
  <si>
    <t xml:space="preserve"> Key components of the project include: </t>
  </si>
  <si>
    <t>a.      Improvement of Feeder Roads;</t>
  </si>
  <si>
    <t>b.      Institutional Strengthening in the Roads Sector; and</t>
  </si>
  <si>
    <t>c.      Contingent Emergency Response Component(CERC)</t>
  </si>
  <si>
    <t>2.    Project Implementation Status -  Overall Financial Performance</t>
  </si>
  <si>
    <t xml:space="preserve">A first disbursement to the total amount of US$ 3,515,000 was made by World Bank Group in June, 2017 as Project preparation funds. During the period under review, a total amount of US$1,680,339.37 has  paid  out which represents  48% of the total Project preparation funds out of the initial disbursement leaving an amount of US$1,834,660.63undisbusement.  </t>
  </si>
  <si>
    <t>3. High Level Objectives to which the Project Contributes</t>
  </si>
  <si>
    <t>The project complements the objectives of the FY2013-FY2016 Country Strategy (CPS) for Zambia  (Report No. 95986-ZM) which aims at supporting the Government's development priorities as reflected in the revised Sixth National Development Plan and Vision 2030. One of the two CPS pillars addresses reduction of poverty and vulnerability of the poor, while the other focuses on improving competitiveness and providing infrastructure for growth and employment. The project will contribute towards the achievement of both pillars.</t>
  </si>
  <si>
    <t>The effects of reduced transport costs on agricultural prices - both input and output prices as a result of improved rural roads - which in themselves are a main channel in benefiting farmers, is a primary contributor towards reducing poverty. Additionally, non-road infrastructure in support of community needs such as storage facilities, processing space, and market stalls, is expected to improve rural development opportunities. The combination of improved connectivity and the proposed community amenities is expected to spur parallel developments including new rural businesses, which can in turn create new jobs in the local communities. Improved accessibility is also expected to contribute towards development of tourism and manufacturing , the other two economic sectors targeted in Zambia's diversification agenda.</t>
  </si>
  <si>
    <t>4. PROJECT DEVELOPMENT OBJECTIVES</t>
  </si>
  <si>
    <t>The objectives of the Project are to: (i) improve the Recipient's rural road accessibility for communities in selected areas; (ii) strengthen institutional capacity for sustainable management of rural roads; and (iii) respond promptly and effectively to an Eligible Crisis or Emmergency.</t>
  </si>
  <si>
    <t>5. Project Beneficiary</t>
  </si>
  <si>
    <t xml:space="preserve">The primary beneficiaries of the Project are road users, estimated at over 460,000, whose travel time and transport costs will be reduced will be reduced as a result of infrastrucure improvements. </t>
  </si>
  <si>
    <t>Other direct beneficiaries are GRZ's road sector institutions, and the construction industry. The institutional capacity strenthening initiatives supported by the project will enhance institutional institutional performance and sustainability within the participating ministries and agencies. The ministry responsible for roads (MHID) will be enabled to monitor and assess the performance of the road agency. The ministry responsible for road transport policy (MTC) will operationalize the newly developed transport policy, which also emphasizes the importance of rural accessibility. Ministry of Local Government Project Implementation Status - Financial Performance for Quarter April to June 2017.</t>
  </si>
  <si>
    <t>The overal financial performance was af follows:</t>
  </si>
  <si>
    <t xml:space="preserve">                                                                                                                                                                                       Budgeted          Actual as at 31.03.2018       Utilization Rate</t>
  </si>
  <si>
    <t xml:space="preserve">                                                                                                                                                                                           USD                                  USD</t>
  </si>
  <si>
    <t>(a) Provision of Technical Assistance                                                                                                                                                                                                                          144,756.23</t>
  </si>
  <si>
    <t>(b) Provision of training in Fiduciary Management, Safeguards and Monitoring                                                                                             0                                                     90,696.96</t>
  </si>
  <si>
    <t>(c) Operational Costs                                                                                                                                                                                                     0                                                   185,375.76</t>
  </si>
  <si>
    <t>For the period under review which is from  1st January  to  31st March 2018, a total  amount of US$144,756.23 was spent on Technical Assistance which covered costs for the design and preparation of Biddding Documents paid to Eastconsult Limited . These funds were planned for in 2017 but spent in 2018 .Thus there is no Budget for first Quarter 2018.</t>
  </si>
  <si>
    <t>Regarding the category of  of training in Fiduciary Management, Safeguards and Monitoring  a total amount of US$90,696.96 was spent on training  of an officer in a programme for Auditing of Donor Funded Projects, the hosting of the International Labour Organisation ,Consultative meetings on Labour Based Technologies in Provinces,conferences facilities to finalise the National Transport Policy,site visits to Provinces.This expenditure was not budgeted for but authority was sought from the World Bank to utilise funds under from the PPA funds .</t>
  </si>
  <si>
    <r>
      <t>Regarding the category of  Operational Costs  a total amount of</t>
    </r>
    <r>
      <rPr>
        <b/>
        <sz val="11"/>
        <color theme="1"/>
        <rFont val="Times"/>
        <family val="1"/>
      </rPr>
      <t xml:space="preserve"> </t>
    </r>
    <r>
      <rPr>
        <sz val="11"/>
        <color theme="1"/>
        <rFont val="Times"/>
        <family val="1"/>
      </rPr>
      <t>US$185,375.76</t>
    </r>
    <r>
      <rPr>
        <b/>
        <sz val="11"/>
        <color theme="1"/>
        <rFont val="Times"/>
        <family val="1"/>
      </rPr>
      <t xml:space="preserve"> </t>
    </r>
    <r>
      <rPr>
        <sz val="11"/>
        <color theme="1"/>
        <rFont val="Times"/>
        <family val="1"/>
      </rPr>
      <t>was spent on the supply &amp; delivery of office furniture to RDA, purchase of project vehicles for MHID &amp; MLG and bank charges for the quarter ending 31st March  2018.This expenditure was not budgeted for but authority was sought from the World Bank to utilise funds under from the PPA funds .</t>
    </r>
  </si>
  <si>
    <t>7.     Basis of preparation of Interim Financial Reports</t>
  </si>
  <si>
    <t xml:space="preserve"> The Interim Financial Report has been prepared on a cash basis under the historical </t>
  </si>
  <si>
    <t xml:space="preserve"> cost convention. Under the cash basis of accounting, transactions are recognized </t>
  </si>
  <si>
    <t xml:space="preserve"> when cash or its equivalent is received or paid and not when the transaction occurs.</t>
  </si>
  <si>
    <t>(a) Income</t>
  </si>
  <si>
    <t xml:space="preserve"> Income is recognized when fund is actually received from World Bank.</t>
  </si>
  <si>
    <t>(b) Expenditure</t>
  </si>
  <si>
    <t>Expenditure is recognized when paid. No provision is made for accrued expenses.</t>
  </si>
  <si>
    <t>Prepaid expenses and refunds are treated as receivables and debts respectively.</t>
  </si>
  <si>
    <t>(c) Capital expenditure</t>
  </si>
  <si>
    <t xml:space="preserve"> Items of capital nature are expensed at the time of acquisition. However, a  memorandum </t>
  </si>
  <si>
    <t xml:space="preserve"> of fixed  assets register is maintained to provide a record of assets acquired from Project</t>
  </si>
  <si>
    <t xml:space="preserve"> funds.</t>
  </si>
  <si>
    <t>(d)  Foreign currencies</t>
  </si>
  <si>
    <t xml:space="preserve"> Transactions during the year in currencies other than the United States Dollar are converted </t>
  </si>
  <si>
    <t xml:space="preserve">in currency other than the United States Dollar at the year end ,are translated into United  </t>
  </si>
  <si>
    <t xml:space="preserve">States Dollar at the rates ruling then. Any foreign exchange differences arising from conversion </t>
  </si>
  <si>
    <t xml:space="preserve"> and translation are charged or credited to the statement of sources and utilization of funds   </t>
  </si>
  <si>
    <t xml:space="preserve"> in the period in which they arise.</t>
  </si>
  <si>
    <t>The Copperbelt University</t>
  </si>
  <si>
    <t>IDA 58030-ZM</t>
  </si>
  <si>
    <t>Eastern and Southern Africa Hiher Education Centers of Excellence Project (ACEII) for Sustainable Mining (P151847)</t>
  </si>
  <si>
    <t>STATEMENT OF SOURCES AND USES OF FUNDS BY COMPONENT</t>
  </si>
  <si>
    <t>FOR THE SEMI-ANNUAL PERION EDNDING JUNE 30, 2018</t>
  </si>
  <si>
    <t>Opening Cash Balances:</t>
  </si>
  <si>
    <t>Others</t>
  </si>
  <si>
    <t>Total</t>
  </si>
  <si>
    <t>Add Receipts</t>
  </si>
  <si>
    <t>Sub-total</t>
  </si>
  <si>
    <t>Part 1 - Strengthening Africa Centers of Excelence in Regional Priority Areas</t>
  </si>
  <si>
    <t>Part 2 - Capacity Buliding Support to Africa Centers of Excellence through Regional Interventions</t>
  </si>
  <si>
    <t>part 3 - Facilitation, Coordiation and Administration</t>
  </si>
  <si>
    <t>STATEMENT OF SOURCES AND USES OF FUNDS BY ACTIVITIES</t>
  </si>
  <si>
    <t>Less: Use of Funds by Activity</t>
  </si>
  <si>
    <t>a. Achieve Learning Excellence</t>
  </si>
  <si>
    <t>b. Research Excellence</t>
  </si>
  <si>
    <t>c. Quality Assurance</t>
  </si>
  <si>
    <t>d. Achieving Equity Dimension</t>
  </si>
  <si>
    <t>e. Attract Academic Staff and Students from the Region</t>
  </si>
  <si>
    <t>f. National and Regional Academic Partners</t>
  </si>
  <si>
    <t>g. national and Regional Sector Partners</t>
  </si>
  <si>
    <t>h. Colloboration with International Academic Partners</t>
  </si>
  <si>
    <t>i. Management and Governance</t>
  </si>
  <si>
    <t>j. Sustanable Financing</t>
  </si>
  <si>
    <t>k. Monitoring and Evaluation</t>
  </si>
  <si>
    <t>Eligible Expenditure Program (EEP)</t>
  </si>
  <si>
    <t>Semi-Annual Year ending 30.06.2018</t>
  </si>
  <si>
    <t>Cumulative</t>
  </si>
  <si>
    <t>EEP 1 - Salaries</t>
  </si>
  <si>
    <t>EEP 2 - Non-procurable Expenditure as defined in Financing Agreement</t>
  </si>
  <si>
    <t>Total EEPs</t>
  </si>
  <si>
    <t>Statement of Reimbursable Eligible Expenditure Programs (EEPs) for the Semi-Annual Period ending 30.06.2018</t>
  </si>
  <si>
    <t>Notes on DLIs</t>
  </si>
  <si>
    <t>Disbursement Linked Indicators (DLIs)</t>
  </si>
  <si>
    <t>Actions to be Completed</t>
  </si>
  <si>
    <t>Status of Actions Completion</t>
  </si>
  <si>
    <t>Name of Supplier - Description of Goods/Services</t>
  </si>
  <si>
    <t>IDA Receipts</t>
  </si>
  <si>
    <t>WA#CBU/01</t>
  </si>
  <si>
    <t>Date</t>
  </si>
  <si>
    <t>WA#</t>
  </si>
  <si>
    <t>Amount</t>
  </si>
  <si>
    <t>Uds</t>
  </si>
  <si>
    <t>07.03.2018</t>
  </si>
  <si>
    <t xml:space="preserve">  plannning workshop  at Ibis Gardens Zmw</t>
  </si>
  <si>
    <t xml:space="preserve">National planning program meeting in lusaka               </t>
  </si>
  <si>
    <t>19.03.18</t>
  </si>
  <si>
    <t>23.03.18</t>
  </si>
  <si>
    <t>11.04.18</t>
  </si>
  <si>
    <t xml:space="preserve">Ibis Gardens </t>
  </si>
  <si>
    <t>07.03.18</t>
  </si>
  <si>
    <t xml:space="preserve">africanza lodge &amp; Restaurant for hosting </t>
  </si>
  <si>
    <t>Unza launch committee</t>
  </si>
  <si>
    <t>18.04.18</t>
  </si>
  <si>
    <t>19.04.18</t>
  </si>
  <si>
    <t>Hired transport  for the launch</t>
  </si>
  <si>
    <t>20.04.18</t>
  </si>
  <si>
    <t>7.05.18</t>
  </si>
  <si>
    <t>Accreditation fees</t>
  </si>
  <si>
    <t>31.05.18</t>
  </si>
  <si>
    <t>8.06.18</t>
  </si>
  <si>
    <t xml:space="preserve">programs </t>
  </si>
  <si>
    <t>DLR #2.3Accredition of quality  of education</t>
  </si>
  <si>
    <t>Amount Allocated (USD)</t>
  </si>
  <si>
    <t>Amount Disbursed (USD)</t>
  </si>
  <si>
    <t>Undisbursed Balance (USD)</t>
  </si>
  <si>
    <t>Exchange rate @zmw 10 to 1USD</t>
  </si>
  <si>
    <t xml:space="preserve">                                    Dr Moola mutondo</t>
  </si>
  <si>
    <t xml:space="preserve">                                    Dr Felix kalaba</t>
  </si>
  <si>
    <t xml:space="preserve">                                    Chungu Melvin</t>
  </si>
  <si>
    <t xml:space="preserve">                                     Veletia Kanga</t>
  </si>
  <si>
    <t xml:space="preserve">                                     Martha Kakoma</t>
  </si>
  <si>
    <t xml:space="preserve">                                     Likando Sitenge</t>
  </si>
  <si>
    <t xml:space="preserve">                                     Ngandu Rodrick</t>
  </si>
  <si>
    <t xml:space="preserve">                                      Total</t>
  </si>
  <si>
    <t xml:space="preserve">                                                Mr  likando</t>
  </si>
  <si>
    <t xml:space="preserve">                                                     Total</t>
  </si>
  <si>
    <t>proff mbale</t>
  </si>
  <si>
    <t>Dr mutondo</t>
  </si>
  <si>
    <t>Mrs kanga</t>
  </si>
  <si>
    <t>Mr ngandu</t>
  </si>
  <si>
    <t>Mrchimbala</t>
  </si>
  <si>
    <t>Mr musaba</t>
  </si>
  <si>
    <t xml:space="preserve">Launch meeting  At UNZA  </t>
  </si>
  <si>
    <t>Dr mwaanga</t>
  </si>
  <si>
    <t>Proff Mbale</t>
  </si>
  <si>
    <t>Dr Mutondo</t>
  </si>
  <si>
    <t>Mr Musaba</t>
  </si>
  <si>
    <t>Mr likando</t>
  </si>
  <si>
    <t>Mr Ngandu</t>
  </si>
  <si>
    <t>Mr Mshanga</t>
  </si>
  <si>
    <t>Dr Kasali</t>
  </si>
  <si>
    <t>Dr mwandila</t>
  </si>
  <si>
    <t>Dr kalaba</t>
  </si>
  <si>
    <t>Dr shikaputo</t>
  </si>
  <si>
    <t>Mr kambikaambi</t>
  </si>
  <si>
    <t>Mr mwangelwa</t>
  </si>
  <si>
    <t>Mr kashikalwena</t>
  </si>
  <si>
    <t>Proff mushifwa</t>
  </si>
  <si>
    <t xml:space="preserve"> Mr J Banda</t>
  </si>
  <si>
    <t>Mr sichamba</t>
  </si>
  <si>
    <t>Dr Mutonda</t>
  </si>
  <si>
    <t>Proff Shumba</t>
  </si>
  <si>
    <t>Mr chimbala</t>
  </si>
  <si>
    <t>Proff Ngoma</t>
  </si>
  <si>
    <t>Dr Mwaanga</t>
  </si>
  <si>
    <t>Dr mwango</t>
  </si>
  <si>
    <t xml:space="preserve">                                   Dr Geshom Mwandila</t>
  </si>
  <si>
    <t xml:space="preserve">                                    Dr George kasali</t>
  </si>
  <si>
    <t xml:space="preserve">                                    Dr Nelly Mwango</t>
  </si>
  <si>
    <t xml:space="preserve">                                     Proff  Mbale</t>
  </si>
  <si>
    <t xml:space="preserve"> the names are follows Dr shikaputo </t>
  </si>
  <si>
    <t>National planning  meeting -world bank LSK</t>
  </si>
  <si>
    <t xml:space="preserve">                                                Dr mwaanga</t>
  </si>
  <si>
    <t>24.04.18</t>
  </si>
  <si>
    <t>*  for this period theres no one  is on fulltime on centre payroll.</t>
  </si>
  <si>
    <t>Eastern and Southern Africa Higher Education Centers of Excellence Project (ACEII) for Sustainable Mining (P151847)</t>
  </si>
  <si>
    <t>Mr Likando</t>
  </si>
  <si>
    <t xml:space="preserve"> Mr Luanga</t>
  </si>
  <si>
    <t xml:space="preserve">  Mr Sitenge    </t>
  </si>
  <si>
    <t xml:space="preserve">Proff Sumbye Kapena  </t>
  </si>
  <si>
    <t>out of pocket lunch allowances</t>
  </si>
  <si>
    <t xml:space="preserve">                                   Mr Mulenga KambiKambi</t>
  </si>
  <si>
    <t xml:space="preserve">                                   Mr Kashimike Musaba</t>
  </si>
  <si>
    <t xml:space="preserve">                                    Dr Phenny Mwaanga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</si>
</sst>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Unicode MS"/>
      <family val="2"/>
    </font>
    <font>
      <sz val="12"/>
      <color theme="1"/>
      <name val="Arial Unicode MS"/>
      <family val="2"/>
    </font>
    <font>
      <sz val="12"/>
      <color theme="1"/>
      <name val="Calibri"/>
      <family val="2"/>
      <scheme val="minor"/>
    </font>
    <font>
      <sz val="14"/>
      <color theme="1"/>
      <name val="Calibri"/>
      <family val="2"/>
      <scheme val="minor"/>
    </font>
    <font>
      <b/>
      <sz val="14"/>
      <color theme="1"/>
      <name val="Arial Unicode MS"/>
      <family val="2"/>
    </font>
    <font>
      <b/>
      <sz val="12"/>
      <color theme="1"/>
      <name val="Arial Unicode MS"/>
      <family val="2"/>
    </font>
    <font>
      <sz val="11"/>
      <color theme="1"/>
      <name val="Arial Unicode MS"/>
      <family val="2"/>
    </font>
    <font>
      <sz val="14"/>
      <color theme="1"/>
      <name val="Arial Unicode MS"/>
      <family val="2"/>
    </font>
    <font>
      <sz val="11"/>
      <name val="Calibri"/>
      <family val="2"/>
      <scheme val="minor"/>
    </font>
    <font>
      <sz val="12"/>
      <name val="Calibri"/>
      <family val="2"/>
      <scheme val="minor"/>
    </font>
    <font>
      <b/>
      <sz val="14"/>
      <color theme="1"/>
      <name val="Calibri"/>
      <family val="2"/>
      <scheme val="minor"/>
    </font>
    <font>
      <sz val="14"/>
      <name val="Calibri"/>
      <family val="2"/>
      <scheme val="minor"/>
    </font>
    <font>
      <sz val="11"/>
      <color theme="1"/>
      <name val="Times"/>
      <family val="1"/>
    </font>
    <font>
      <b/>
      <sz val="11"/>
      <color theme="1"/>
      <name val="Times"/>
      <family val="1"/>
    </font>
    <font>
      <sz val="10"/>
      <color theme="1"/>
      <name val="Times"/>
      <family val="1"/>
    </font>
    <font>
      <b/>
      <sz val="10"/>
      <color theme="1"/>
      <name val="Arial Unicode MS"/>
      <family val="2"/>
    </font>
    <font>
      <b/>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71">
    <xf numFmtId="0" fontId="0" fillId="0" borderId="0" xfId="0"/>
    <xf numFmtId="0" fontId="2" fillId="0" borderId="7" xfId="0" applyFont="1" applyBorder="1"/>
    <xf numFmtId="0" fontId="2" fillId="0" borderId="4" xfId="0" applyFont="1" applyBorder="1"/>
    <xf numFmtId="43" fontId="2" fillId="0" borderId="2" xfId="1" applyNumberFormat="1" applyFont="1" applyBorder="1" applyAlignment="1">
      <alignment horizontal="center"/>
    </xf>
    <xf numFmtId="43" fontId="2" fillId="0" borderId="3" xfId="1" applyFont="1" applyBorder="1" applyAlignment="1">
      <alignment horizontal="center"/>
    </xf>
    <xf numFmtId="0" fontId="0" fillId="0" borderId="4" xfId="0" applyBorder="1"/>
    <xf numFmtId="0" fontId="0" fillId="3" borderId="0" xfId="0" applyFill="1" applyBorder="1"/>
    <xf numFmtId="0" fontId="2" fillId="4" borderId="4" xfId="0" applyFont="1" applyFill="1" applyBorder="1"/>
    <xf numFmtId="39" fontId="2" fillId="4" borderId="11" xfId="1" applyNumberFormat="1" applyFont="1" applyFill="1" applyBorder="1"/>
    <xf numFmtId="39" fontId="2" fillId="0" borderId="12" xfId="0" applyNumberFormat="1" applyFont="1" applyBorder="1"/>
    <xf numFmtId="39" fontId="2" fillId="0" borderId="10" xfId="0" applyNumberFormat="1" applyFont="1" applyBorder="1"/>
    <xf numFmtId="0" fontId="0" fillId="0" borderId="7" xfId="0" applyFont="1" applyBorder="1"/>
    <xf numFmtId="39" fontId="1" fillId="0" borderId="12" xfId="1" applyNumberFormat="1" applyFont="1" applyBorder="1"/>
    <xf numFmtId="43" fontId="1" fillId="0" borderId="10" xfId="1" applyFont="1" applyBorder="1"/>
    <xf numFmtId="0" fontId="0" fillId="0" borderId="5" xfId="0" applyBorder="1"/>
    <xf numFmtId="0" fontId="0" fillId="0" borderId="6" xfId="0" applyBorder="1"/>
    <xf numFmtId="0" fontId="2" fillId="0" borderId="1" xfId="0" applyFont="1" applyBorder="1"/>
    <xf numFmtId="0" fontId="0" fillId="0" borderId="2" xfId="0" applyBorder="1"/>
    <xf numFmtId="43" fontId="1" fillId="0" borderId="3" xfId="1" applyFont="1" applyBorder="1"/>
    <xf numFmtId="0" fontId="0" fillId="0" borderId="7" xfId="0" applyBorder="1"/>
    <xf numFmtId="0" fontId="0" fillId="0" borderId="0" xfId="0" applyBorder="1"/>
    <xf numFmtId="39" fontId="2" fillId="0" borderId="12" xfId="1" applyNumberFormat="1" applyFont="1" applyBorder="1"/>
    <xf numFmtId="39" fontId="2" fillId="0" borderId="10" xfId="1" applyNumberFormat="1" applyFont="1" applyBorder="1"/>
    <xf numFmtId="39" fontId="2" fillId="4" borderId="13" xfId="1" applyNumberFormat="1" applyFont="1" applyFill="1" applyBorder="1"/>
    <xf numFmtId="0" fontId="2" fillId="0" borderId="0" xfId="0" applyFont="1"/>
    <xf numFmtId="39" fontId="0" fillId="0" borderId="0" xfId="0" applyNumberFormat="1"/>
    <xf numFmtId="39" fontId="2" fillId="0" borderId="11" xfId="0" applyNumberFormat="1" applyFont="1" applyBorder="1" applyAlignment="1">
      <alignment horizontal="center" wrapText="1"/>
    </xf>
    <xf numFmtId="39" fontId="2" fillId="0" borderId="13" xfId="0" applyNumberFormat="1" applyFont="1" applyBorder="1" applyAlignment="1">
      <alignment horizontal="center" wrapText="1"/>
    </xf>
    <xf numFmtId="39" fontId="2" fillId="0" borderId="6" xfId="0" applyNumberFormat="1" applyFont="1" applyBorder="1" applyAlignment="1">
      <alignment horizontal="center" vertical="center"/>
    </xf>
    <xf numFmtId="39" fontId="2" fillId="0" borderId="10" xfId="0" applyNumberFormat="1" applyFont="1" applyBorder="1" applyAlignment="1">
      <alignment horizontal="center"/>
    </xf>
    <xf numFmtId="0" fontId="2" fillId="4" borderId="9" xfId="0" applyFont="1" applyFill="1" applyBorder="1"/>
    <xf numFmtId="0" fontId="2" fillId="0" borderId="9" xfId="0" applyFont="1" applyBorder="1"/>
    <xf numFmtId="43" fontId="2" fillId="0" borderId="1" xfId="1" applyNumberFormat="1" applyFont="1" applyBorder="1" applyAlignment="1">
      <alignment horizontal="center"/>
    </xf>
    <xf numFmtId="0" fontId="0" fillId="3" borderId="7" xfId="0" applyFill="1" applyBorder="1"/>
    <xf numFmtId="43" fontId="1" fillId="0" borderId="12" xfId="1" applyNumberFormat="1" applyFont="1" applyBorder="1"/>
    <xf numFmtId="43" fontId="2" fillId="4" borderId="9" xfId="1" applyNumberFormat="1" applyFont="1" applyFill="1" applyBorder="1" applyAlignment="1">
      <alignment vertical="center"/>
    </xf>
    <xf numFmtId="43" fontId="2" fillId="4" borderId="14" xfId="1" applyNumberFormat="1" applyFont="1" applyFill="1" applyBorder="1" applyAlignment="1">
      <alignment vertical="center"/>
    </xf>
    <xf numFmtId="43" fontId="2" fillId="4" borderId="13" xfId="1" applyNumberFormat="1" applyFont="1" applyFill="1" applyBorder="1" applyAlignment="1">
      <alignment vertical="center"/>
    </xf>
    <xf numFmtId="43" fontId="0" fillId="0" borderId="2" xfId="0" applyNumberFormat="1" applyBorder="1"/>
    <xf numFmtId="0" fontId="0" fillId="0" borderId="12" xfId="0" applyBorder="1"/>
    <xf numFmtId="39" fontId="2" fillId="0" borderId="8" xfId="0" applyNumberFormat="1" applyFont="1" applyBorder="1" applyAlignment="1">
      <alignment horizontal="center"/>
    </xf>
    <xf numFmtId="40" fontId="0" fillId="0" borderId="0" xfId="0" applyNumberFormat="1"/>
    <xf numFmtId="43" fontId="1" fillId="0" borderId="0" xfId="1" applyFont="1"/>
    <xf numFmtId="0" fontId="5" fillId="0" borderId="0" xfId="0" applyFont="1"/>
    <xf numFmtId="43" fontId="5" fillId="0" borderId="0" xfId="1" applyFont="1"/>
    <xf numFmtId="43" fontId="6" fillId="0" borderId="0" xfId="1" applyFont="1"/>
    <xf numFmtId="0" fontId="8" fillId="0" borderId="0" xfId="0" applyFont="1" applyAlignment="1">
      <alignment horizontal="left" vertical="top" indent="1"/>
    </xf>
    <xf numFmtId="0" fontId="4" fillId="0" borderId="0" xfId="0" applyFont="1" applyAlignment="1">
      <alignment horizontal="left" vertical="top" indent="1"/>
    </xf>
    <xf numFmtId="43" fontId="4" fillId="0" borderId="0" xfId="1" applyFont="1" applyAlignment="1">
      <alignment horizontal="left" vertical="top" indent="1"/>
    </xf>
    <xf numFmtId="43" fontId="9" fillId="0" borderId="0" xfId="1" applyFont="1" applyAlignment="1">
      <alignment horizontal="left" vertical="top" indent="1"/>
    </xf>
    <xf numFmtId="0" fontId="9" fillId="0" borderId="0" xfId="0" applyFont="1" applyAlignment="1">
      <alignment horizontal="left" vertical="top" indent="1"/>
    </xf>
    <xf numFmtId="43" fontId="10" fillId="0" borderId="0" xfId="1" applyFont="1" applyAlignment="1">
      <alignment horizontal="left" vertical="top" indent="1"/>
    </xf>
    <xf numFmtId="43" fontId="11" fillId="0" borderId="12" xfId="1" applyNumberFormat="1" applyFont="1" applyBorder="1"/>
    <xf numFmtId="0" fontId="5" fillId="0" borderId="11" xfId="0" applyFont="1" applyBorder="1"/>
    <xf numFmtId="0" fontId="5" fillId="0" borderId="11" xfId="0" applyFont="1" applyBorder="1" applyAlignment="1">
      <alignment horizontal="center"/>
    </xf>
    <xf numFmtId="43" fontId="5" fillId="0" borderId="11" xfId="1" applyFont="1" applyBorder="1"/>
    <xf numFmtId="9"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xf>
    <xf numFmtId="0" fontId="6" fillId="0" borderId="11" xfId="0" applyFont="1" applyBorder="1"/>
    <xf numFmtId="0" fontId="6" fillId="0" borderId="11" xfId="0" applyFont="1" applyBorder="1" applyAlignment="1">
      <alignment horizontal="center"/>
    </xf>
    <xf numFmtId="0" fontId="13" fillId="0" borderId="11" xfId="0" applyFont="1" applyBorder="1"/>
    <xf numFmtId="43" fontId="13" fillId="0" borderId="11" xfId="1" applyFont="1" applyBorder="1"/>
    <xf numFmtId="164" fontId="14" fillId="0" borderId="11" xfId="0" applyNumberFormat="1" applyFont="1" applyFill="1" applyBorder="1" applyAlignment="1">
      <alignment horizontal="center"/>
    </xf>
    <xf numFmtId="39" fontId="1" fillId="0" borderId="10" xfId="1" applyNumberFormat="1" applyFont="1" applyBorder="1"/>
    <xf numFmtId="0" fontId="2" fillId="0" borderId="0" xfId="0" applyFont="1" applyAlignment="1">
      <alignment horizontal="center"/>
    </xf>
    <xf numFmtId="0" fontId="15" fillId="0" borderId="0" xfId="0" applyFont="1"/>
    <xf numFmtId="0" fontId="16" fillId="0" borderId="0" xfId="0" applyFont="1"/>
    <xf numFmtId="0" fontId="15" fillId="0" borderId="0" xfId="0" applyFont="1" applyAlignment="1">
      <alignment wrapText="1"/>
    </xf>
    <xf numFmtId="0" fontId="16" fillId="0" borderId="0" xfId="0" applyFont="1" applyAlignment="1">
      <alignment wrapText="1"/>
    </xf>
    <xf numFmtId="0" fontId="17" fillId="0" borderId="7" xfId="0" applyFont="1" applyBorder="1" applyAlignment="1">
      <alignment wrapText="1"/>
    </xf>
    <xf numFmtId="0" fontId="17" fillId="0" borderId="7" xfId="0" applyFont="1" applyBorder="1" applyAlignment="1"/>
    <xf numFmtId="3" fontId="15" fillId="0" borderId="0" xfId="0" applyNumberFormat="1" applyFont="1" applyAlignment="1">
      <alignment wrapText="1"/>
    </xf>
    <xf numFmtId="0" fontId="15" fillId="0" borderId="7" xfId="0" applyFont="1" applyBorder="1" applyAlignment="1">
      <alignment wrapText="1"/>
    </xf>
    <xf numFmtId="0" fontId="15" fillId="0" borderId="0" xfId="0" applyFont="1" applyBorder="1" applyAlignment="1">
      <alignment wrapText="1"/>
    </xf>
    <xf numFmtId="39" fontId="2" fillId="0" borderId="12" xfId="0" applyNumberFormat="1" applyFont="1" applyBorder="1" applyAlignment="1">
      <alignment horizontal="center"/>
    </xf>
    <xf numFmtId="39" fontId="2" fillId="0" borderId="11" xfId="0" applyNumberFormat="1" applyFont="1" applyBorder="1" applyAlignment="1">
      <alignment horizontal="center"/>
    </xf>
    <xf numFmtId="43" fontId="2" fillId="0" borderId="11" xfId="1" applyNumberFormat="1" applyFont="1" applyBorder="1"/>
    <xf numFmtId="0" fontId="0" fillId="0" borderId="7" xfId="0" applyFont="1" applyBorder="1" applyAlignment="1">
      <alignment wrapText="1"/>
    </xf>
    <xf numFmtId="39" fontId="2" fillId="0" borderId="0" xfId="1" applyNumberFormat="1" applyFont="1" applyBorder="1"/>
    <xf numFmtId="39" fontId="1" fillId="0" borderId="7" xfId="1" applyNumberFormat="1" applyFont="1" applyBorder="1"/>
    <xf numFmtId="39" fontId="1" fillId="0" borderId="0" xfId="1" applyNumberFormat="1" applyFont="1" applyBorder="1"/>
    <xf numFmtId="39" fontId="2" fillId="4" borderId="14" xfId="1" applyNumberFormat="1" applyFont="1" applyFill="1" applyBorder="1"/>
    <xf numFmtId="0" fontId="0" fillId="2" borderId="7" xfId="0" applyFill="1" applyBorder="1"/>
    <xf numFmtId="43" fontId="1" fillId="2" borderId="0" xfId="1" applyFont="1" applyFill="1" applyBorder="1"/>
    <xf numFmtId="0" fontId="0" fillId="2" borderId="0" xfId="0" applyFill="1" applyBorder="1"/>
    <xf numFmtId="43" fontId="1" fillId="2" borderId="10" xfId="1" applyFont="1" applyFill="1" applyBorder="1"/>
    <xf numFmtId="0" fontId="0" fillId="2" borderId="4" xfId="0" applyFill="1" applyBorder="1"/>
    <xf numFmtId="43" fontId="1" fillId="2" borderId="5" xfId="1" applyFont="1" applyFill="1" applyBorder="1"/>
    <xf numFmtId="0" fontId="0" fillId="2" borderId="5" xfId="0" applyFill="1" applyBorder="1"/>
    <xf numFmtId="43" fontId="1" fillId="2" borderId="6" xfId="1" applyFont="1" applyFill="1" applyBorder="1"/>
    <xf numFmtId="0" fontId="0" fillId="0" borderId="1" xfId="0" applyBorder="1"/>
    <xf numFmtId="0" fontId="0" fillId="0" borderId="10" xfId="0" applyBorder="1"/>
    <xf numFmtId="39" fontId="2" fillId="0" borderId="5" xfId="0" applyNumberFormat="1" applyFont="1" applyBorder="1" applyAlignment="1">
      <alignment horizontal="center" wrapText="1"/>
    </xf>
    <xf numFmtId="39" fontId="2" fillId="0" borderId="11" xfId="0" applyNumberFormat="1" applyFont="1" applyBorder="1" applyAlignment="1">
      <alignment horizontal="center" vertical="center"/>
    </xf>
    <xf numFmtId="0" fontId="0" fillId="0" borderId="8" xfId="0" applyBorder="1"/>
    <xf numFmtId="0" fontId="0" fillId="0" borderId="7" xfId="0" applyBorder="1" applyAlignment="1">
      <alignment wrapText="1"/>
    </xf>
    <xf numFmtId="0" fontId="0" fillId="4" borderId="9" xfId="0" applyFill="1" applyBorder="1"/>
    <xf numFmtId="0" fontId="0" fillId="4" borderId="11" xfId="0" applyFill="1" applyBorder="1"/>
    <xf numFmtId="0" fontId="0" fillId="4" borderId="14" xfId="0" applyFill="1" applyBorder="1"/>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7" fillId="0" borderId="0" xfId="0" applyFont="1" applyAlignment="1">
      <alignment horizontal="left" vertical="center"/>
    </xf>
    <xf numFmtId="0" fontId="9" fillId="0" borderId="0" xfId="0" applyFont="1" applyAlignment="1">
      <alignment horizontal="left"/>
    </xf>
    <xf numFmtId="39" fontId="0" fillId="0" borderId="12" xfId="0" applyNumberFormat="1" applyFont="1" applyBorder="1" applyAlignment="1">
      <alignment horizontal="center"/>
    </xf>
    <xf numFmtId="39" fontId="0" fillId="0" borderId="10" xfId="0" applyNumberFormat="1" applyFont="1" applyBorder="1" applyAlignment="1">
      <alignment horizontal="center"/>
    </xf>
    <xf numFmtId="0" fontId="18" fillId="5" borderId="15" xfId="0" applyFont="1" applyFill="1" applyBorder="1" applyAlignment="1">
      <alignment horizontal="left" vertical="center" wrapText="1"/>
    </xf>
    <xf numFmtId="0" fontId="18" fillId="5" borderId="15" xfId="0" applyFont="1" applyFill="1" applyBorder="1" applyAlignment="1">
      <alignment horizontal="left" wrapText="1"/>
    </xf>
    <xf numFmtId="0" fontId="18" fillId="5" borderId="15" xfId="0" applyFont="1" applyFill="1" applyBorder="1" applyAlignment="1">
      <alignment vertical="center" wrapText="1"/>
    </xf>
    <xf numFmtId="43" fontId="18" fillId="5" borderId="15" xfId="1" applyFont="1" applyFill="1" applyBorder="1" applyAlignment="1">
      <alignment vertical="center" wrapText="1"/>
    </xf>
    <xf numFmtId="43" fontId="18" fillId="5" borderId="16" xfId="1" applyFont="1" applyFill="1" applyBorder="1" applyAlignment="1">
      <alignment vertical="center" wrapText="1"/>
    </xf>
    <xf numFmtId="0" fontId="18" fillId="5" borderId="15" xfId="0" applyFont="1" applyFill="1" applyBorder="1" applyAlignment="1">
      <alignment horizontal="center" vertical="center" textRotation="90" wrapText="1"/>
    </xf>
    <xf numFmtId="43" fontId="18" fillId="5" borderId="16" xfId="1" applyFont="1" applyFill="1" applyBorder="1" applyAlignment="1">
      <alignment horizontal="left" vertical="center" wrapText="1" indent="1"/>
    </xf>
    <xf numFmtId="43" fontId="18" fillId="5" borderId="15" xfId="1" applyFont="1" applyFill="1" applyBorder="1" applyAlignment="1">
      <alignment horizontal="center" vertical="center" wrapText="1"/>
    </xf>
    <xf numFmtId="0" fontId="18" fillId="5" borderId="15" xfId="0" applyFont="1" applyFill="1" applyBorder="1" applyAlignment="1">
      <alignment horizontal="center" vertical="center" wrapText="1"/>
    </xf>
    <xf numFmtId="14" fontId="0" fillId="0" borderId="0" xfId="0" applyNumberFormat="1"/>
    <xf numFmtId="43" fontId="0" fillId="0" borderId="0" xfId="1" applyFont="1"/>
    <xf numFmtId="0" fontId="0" fillId="4" borderId="0" xfId="0" applyFill="1"/>
    <xf numFmtId="43" fontId="0" fillId="4" borderId="11" xfId="1" applyFont="1" applyFill="1" applyBorder="1"/>
    <xf numFmtId="43" fontId="2" fillId="0" borderId="3" xfId="1" applyNumberFormat="1" applyFont="1" applyBorder="1" applyAlignment="1">
      <alignment horizontal="center"/>
    </xf>
    <xf numFmtId="0" fontId="0" fillId="3" borderId="10" xfId="0" applyFill="1" applyBorder="1"/>
    <xf numFmtId="39" fontId="2" fillId="0" borderId="0" xfId="0" applyNumberFormat="1" applyFont="1" applyBorder="1" applyAlignment="1">
      <alignment horizontal="center"/>
    </xf>
    <xf numFmtId="39" fontId="2" fillId="0" borderId="9" xfId="0" applyNumberFormat="1" applyFont="1" applyBorder="1" applyAlignment="1">
      <alignment horizontal="center"/>
    </xf>
    <xf numFmtId="43" fontId="2" fillId="0" borderId="9" xfId="1" applyNumberFormat="1" applyFont="1" applyBorder="1"/>
    <xf numFmtId="39" fontId="2" fillId="4" borderId="9" xfId="1" applyNumberFormat="1" applyFont="1" applyFill="1" applyBorder="1"/>
    <xf numFmtId="43" fontId="2" fillId="0" borderId="7" xfId="1" applyNumberFormat="1" applyFont="1" applyBorder="1" applyAlignment="1">
      <alignment horizontal="center"/>
    </xf>
    <xf numFmtId="43" fontId="2" fillId="0" borderId="0" xfId="1" applyNumberFormat="1" applyFont="1" applyBorder="1" applyAlignment="1">
      <alignment horizontal="center"/>
    </xf>
    <xf numFmtId="43" fontId="2" fillId="0" borderId="10" xfId="1" applyNumberFormat="1" applyFont="1" applyBorder="1" applyAlignment="1">
      <alignment horizontal="center"/>
    </xf>
    <xf numFmtId="43" fontId="2" fillId="0" borderId="10" xfId="1" applyFont="1" applyBorder="1" applyAlignment="1">
      <alignment horizontal="center"/>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43" fontId="1" fillId="3" borderId="3" xfId="1" applyFont="1" applyFill="1" applyBorder="1"/>
    <xf numFmtId="0" fontId="2" fillId="0" borderId="0" xfId="0" applyFont="1" applyAlignment="1">
      <alignment horizontal="center"/>
    </xf>
    <xf numFmtId="0" fontId="0" fillId="0" borderId="7" xfId="0" applyBorder="1" applyAlignment="1">
      <alignment horizontal="justify" vertical="center" wrapText="1"/>
    </xf>
    <xf numFmtId="0" fontId="0" fillId="0" borderId="7" xfId="0" applyBorder="1" applyAlignment="1">
      <alignment vertical="center" wrapText="1"/>
    </xf>
    <xf numFmtId="43" fontId="0" fillId="0" borderId="0" xfId="0" applyNumberFormat="1"/>
    <xf numFmtId="43" fontId="5" fillId="0" borderId="12" xfId="1" applyFont="1" applyFill="1" applyBorder="1"/>
    <xf numFmtId="0" fontId="19" fillId="0" borderId="11" xfId="0" applyFont="1" applyBorder="1"/>
    <xf numFmtId="43" fontId="19" fillId="0" borderId="11" xfId="1" applyFont="1" applyBorder="1"/>
    <xf numFmtId="43" fontId="19" fillId="0" borderId="11" xfId="0" applyNumberFormat="1" applyFont="1" applyBorder="1"/>
    <xf numFmtId="0" fontId="5" fillId="0" borderId="11" xfId="0" applyFont="1" applyBorder="1" applyAlignment="1"/>
    <xf numFmtId="0" fontId="5" fillId="0" borderId="12" xfId="0" applyFont="1" applyFill="1" applyBorder="1" applyAlignment="1"/>
    <xf numFmtId="0" fontId="2" fillId="0" borderId="9"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3"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43" fontId="2" fillId="0" borderId="9" xfId="1" applyNumberFormat="1" applyFont="1" applyBorder="1" applyAlignment="1">
      <alignment horizontal="center" vertical="center"/>
    </xf>
    <xf numFmtId="43" fontId="2" fillId="0" borderId="14" xfId="1" applyNumberFormat="1" applyFont="1" applyBorder="1" applyAlignment="1">
      <alignment horizontal="center" vertical="center"/>
    </xf>
    <xf numFmtId="43" fontId="2" fillId="0" borderId="13" xfId="1" applyNumberFormat="1" applyFont="1" applyBorder="1" applyAlignment="1">
      <alignment horizontal="center" vertical="center"/>
    </xf>
    <xf numFmtId="43" fontId="1" fillId="0" borderId="14" xfId="1" applyNumberFormat="1" applyFont="1" applyBorder="1" applyAlignment="1">
      <alignment vertical="center"/>
    </xf>
    <xf numFmtId="43" fontId="1" fillId="0" borderId="13" xfId="1" applyNumberFormat="1" applyFont="1" applyBorder="1" applyAlignment="1">
      <alignment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7"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5"/>
  <sheetViews>
    <sheetView topLeftCell="A43" workbookViewId="0">
      <selection activeCell="B5" sqref="B5"/>
    </sheetView>
  </sheetViews>
  <sheetFormatPr defaultRowHeight="15" x14ac:dyDescent="0.25"/>
  <cols>
    <col min="2" max="2" width="148.140625" customWidth="1"/>
  </cols>
  <sheetData>
    <row r="2" spans="2:2" ht="15" customHeight="1" x14ac:dyDescent="0.25">
      <c r="B2" s="65" t="s">
        <v>32</v>
      </c>
    </row>
    <row r="3" spans="2:2" ht="15" customHeight="1" x14ac:dyDescent="0.25">
      <c r="B3" s="65"/>
    </row>
    <row r="4" spans="2:2" ht="15" customHeight="1" x14ac:dyDescent="0.25">
      <c r="B4" s="65" t="s">
        <v>33</v>
      </c>
    </row>
    <row r="5" spans="2:2" ht="15" customHeight="1" x14ac:dyDescent="0.25">
      <c r="B5" s="65"/>
    </row>
    <row r="6" spans="2:2" ht="15" customHeight="1" x14ac:dyDescent="0.25">
      <c r="B6" s="65" t="s">
        <v>34</v>
      </c>
    </row>
    <row r="7" spans="2:2" ht="15" customHeight="1" x14ac:dyDescent="0.25">
      <c r="B7" s="65"/>
    </row>
    <row r="8" spans="2:2" ht="15" customHeight="1" x14ac:dyDescent="0.25">
      <c r="B8" s="66" t="s">
        <v>35</v>
      </c>
    </row>
    <row r="9" spans="2:2" ht="15" customHeight="1" x14ac:dyDescent="0.25">
      <c r="B9" s="67" t="s">
        <v>36</v>
      </c>
    </row>
    <row r="10" spans="2:2" ht="15" customHeight="1" x14ac:dyDescent="0.25">
      <c r="B10" s="67"/>
    </row>
    <row r="11" spans="2:2" ht="15" customHeight="1" x14ac:dyDescent="0.25">
      <c r="B11" s="68" t="s">
        <v>37</v>
      </c>
    </row>
    <row r="12" spans="2:2" ht="15" customHeight="1" x14ac:dyDescent="0.25">
      <c r="B12" s="67" t="s">
        <v>38</v>
      </c>
    </row>
    <row r="13" spans="2:2" ht="15" customHeight="1" x14ac:dyDescent="0.25">
      <c r="B13" s="67" t="s">
        <v>39</v>
      </c>
    </row>
    <row r="14" spans="2:2" ht="15" customHeight="1" x14ac:dyDescent="0.25">
      <c r="B14" s="67" t="s">
        <v>40</v>
      </c>
    </row>
    <row r="15" spans="2:2" ht="15" customHeight="1" x14ac:dyDescent="0.25">
      <c r="B15" s="67"/>
    </row>
    <row r="16" spans="2:2" ht="15" customHeight="1" x14ac:dyDescent="0.25">
      <c r="B16" s="68" t="s">
        <v>41</v>
      </c>
    </row>
    <row r="17" spans="2:2" ht="15" customHeight="1" x14ac:dyDescent="0.25">
      <c r="B17" s="67" t="s">
        <v>42</v>
      </c>
    </row>
    <row r="18" spans="2:2" ht="15" customHeight="1" x14ac:dyDescent="0.25">
      <c r="B18" s="67"/>
    </row>
    <row r="19" spans="2:2" ht="15" customHeight="1" x14ac:dyDescent="0.25">
      <c r="B19" s="68" t="s">
        <v>43</v>
      </c>
    </row>
    <row r="20" spans="2:2" ht="15" customHeight="1" x14ac:dyDescent="0.25">
      <c r="B20" s="67" t="s">
        <v>44</v>
      </c>
    </row>
    <row r="21" spans="2:2" ht="15" customHeight="1" x14ac:dyDescent="0.25">
      <c r="B21" s="67"/>
    </row>
    <row r="22" spans="2:2" ht="15" customHeight="1" x14ac:dyDescent="0.25">
      <c r="B22" s="67" t="s">
        <v>45</v>
      </c>
    </row>
    <row r="23" spans="2:2" ht="15" customHeight="1" x14ac:dyDescent="0.25">
      <c r="B23" s="67"/>
    </row>
    <row r="24" spans="2:2" ht="15" customHeight="1" x14ac:dyDescent="0.25">
      <c r="B24" s="68" t="s">
        <v>46</v>
      </c>
    </row>
    <row r="25" spans="2:2" ht="15" customHeight="1" x14ac:dyDescent="0.25">
      <c r="B25" s="68"/>
    </row>
    <row r="26" spans="2:2" ht="15" customHeight="1" x14ac:dyDescent="0.25">
      <c r="B26" s="67" t="s">
        <v>47</v>
      </c>
    </row>
    <row r="27" spans="2:2" ht="15" customHeight="1" x14ac:dyDescent="0.25">
      <c r="B27" s="67"/>
    </row>
    <row r="28" spans="2:2" ht="15" customHeight="1" x14ac:dyDescent="0.25">
      <c r="B28" s="68" t="s">
        <v>48</v>
      </c>
    </row>
    <row r="29" spans="2:2" ht="15" customHeight="1" x14ac:dyDescent="0.25">
      <c r="B29" s="67" t="s">
        <v>49</v>
      </c>
    </row>
    <row r="30" spans="2:2" ht="15" customHeight="1" x14ac:dyDescent="0.25">
      <c r="B30" s="67" t="s">
        <v>50</v>
      </c>
    </row>
    <row r="31" spans="2:2" ht="15" customHeight="1" x14ac:dyDescent="0.25">
      <c r="B31" s="67"/>
    </row>
    <row r="32" spans="2:2" ht="15" customHeight="1" x14ac:dyDescent="0.25">
      <c r="B32" s="67"/>
    </row>
    <row r="33" spans="2:2" ht="15" customHeight="1" x14ac:dyDescent="0.25">
      <c r="B33" s="67" t="s">
        <v>51</v>
      </c>
    </row>
    <row r="34" spans="2:2" ht="15" customHeight="1" x14ac:dyDescent="0.25">
      <c r="B34" s="67"/>
    </row>
    <row r="35" spans="2:2" ht="15" customHeight="1" x14ac:dyDescent="0.25">
      <c r="B35" s="67" t="s">
        <v>52</v>
      </c>
    </row>
    <row r="36" spans="2:2" ht="15" customHeight="1" x14ac:dyDescent="0.25">
      <c r="B36" s="67" t="s">
        <v>53</v>
      </c>
    </row>
    <row r="37" spans="2:2" ht="15" customHeight="1" x14ac:dyDescent="0.25">
      <c r="B37" s="69" t="s">
        <v>54</v>
      </c>
    </row>
    <row r="38" spans="2:2" ht="15" customHeight="1" x14ac:dyDescent="0.25">
      <c r="B38" s="70" t="s">
        <v>55</v>
      </c>
    </row>
    <row r="39" spans="2:2" ht="15" customHeight="1" x14ac:dyDescent="0.25">
      <c r="B39" s="69" t="s">
        <v>56</v>
      </c>
    </row>
    <row r="40" spans="2:2" ht="15" customHeight="1" x14ac:dyDescent="0.25">
      <c r="B40" s="71" t="s">
        <v>12</v>
      </c>
    </row>
    <row r="41" spans="2:2" ht="15" customHeight="1" x14ac:dyDescent="0.25">
      <c r="B41" s="67" t="s">
        <v>57</v>
      </c>
    </row>
    <row r="42" spans="2:2" ht="15" customHeight="1" x14ac:dyDescent="0.25">
      <c r="B42" s="72" t="s">
        <v>58</v>
      </c>
    </row>
    <row r="43" spans="2:2" ht="15" customHeight="1" x14ac:dyDescent="0.25">
      <c r="B43" s="72" t="s">
        <v>59</v>
      </c>
    </row>
    <row r="44" spans="2:2" ht="15" customHeight="1" x14ac:dyDescent="0.25">
      <c r="B44" s="73"/>
    </row>
    <row r="45" spans="2:2" ht="15" customHeight="1" x14ac:dyDescent="0.25">
      <c r="B45" s="68" t="s">
        <v>60</v>
      </c>
    </row>
    <row r="46" spans="2:2" ht="15" customHeight="1" x14ac:dyDescent="0.25">
      <c r="B46" s="67"/>
    </row>
    <row r="47" spans="2:2" ht="15" customHeight="1" x14ac:dyDescent="0.25">
      <c r="B47" s="67" t="s">
        <v>61</v>
      </c>
    </row>
    <row r="48" spans="2:2" ht="15" customHeight="1" x14ac:dyDescent="0.25">
      <c r="B48" s="67" t="s">
        <v>62</v>
      </c>
    </row>
    <row r="49" spans="2:2" ht="15" customHeight="1" x14ac:dyDescent="0.25">
      <c r="B49" s="67" t="s">
        <v>63</v>
      </c>
    </row>
    <row r="50" spans="2:2" ht="15" customHeight="1" x14ac:dyDescent="0.25">
      <c r="B50" s="67"/>
    </row>
    <row r="51" spans="2:2" ht="15" customHeight="1" x14ac:dyDescent="0.25">
      <c r="B51" s="67" t="s">
        <v>64</v>
      </c>
    </row>
    <row r="52" spans="2:2" ht="15" customHeight="1" x14ac:dyDescent="0.25">
      <c r="B52" s="67" t="s">
        <v>65</v>
      </c>
    </row>
    <row r="53" spans="2:2" ht="15" customHeight="1" x14ac:dyDescent="0.25">
      <c r="B53" s="67"/>
    </row>
    <row r="54" spans="2:2" ht="15" customHeight="1" x14ac:dyDescent="0.25">
      <c r="B54" s="67" t="s">
        <v>66</v>
      </c>
    </row>
    <row r="55" spans="2:2" ht="15" customHeight="1" x14ac:dyDescent="0.25">
      <c r="B55" s="67" t="s">
        <v>67</v>
      </c>
    </row>
    <row r="56" spans="2:2" ht="15" customHeight="1" x14ac:dyDescent="0.25">
      <c r="B56" s="67" t="s">
        <v>68</v>
      </c>
    </row>
    <row r="57" spans="2:2" ht="15" customHeight="1" x14ac:dyDescent="0.25">
      <c r="B57" s="67"/>
    </row>
    <row r="58" spans="2:2" ht="15" customHeight="1" x14ac:dyDescent="0.25">
      <c r="B58" s="67" t="s">
        <v>69</v>
      </c>
    </row>
    <row r="59" spans="2:2" ht="15" customHeight="1" x14ac:dyDescent="0.25">
      <c r="B59" s="67" t="s">
        <v>70</v>
      </c>
    </row>
    <row r="60" spans="2:2" ht="15" customHeight="1" x14ac:dyDescent="0.25">
      <c r="B60" s="67" t="s">
        <v>71</v>
      </c>
    </row>
    <row r="61" spans="2:2" ht="15" customHeight="1" x14ac:dyDescent="0.25">
      <c r="B61" s="67" t="s">
        <v>72</v>
      </c>
    </row>
    <row r="62" spans="2:2" ht="15" customHeight="1" x14ac:dyDescent="0.25">
      <c r="B62" s="67"/>
    </row>
    <row r="63" spans="2:2" ht="15" customHeight="1" x14ac:dyDescent="0.25">
      <c r="B63" s="67" t="s">
        <v>73</v>
      </c>
    </row>
    <row r="64" spans="2:2" ht="15" customHeight="1" x14ac:dyDescent="0.25">
      <c r="B64" s="67" t="s">
        <v>74</v>
      </c>
    </row>
    <row r="65" spans="2:2" ht="15" customHeight="1" x14ac:dyDescent="0.25">
      <c r="B65" s="67" t="s">
        <v>75</v>
      </c>
    </row>
    <row r="66" spans="2:2" ht="15" customHeight="1" x14ac:dyDescent="0.25">
      <c r="B66" s="67" t="s">
        <v>76</v>
      </c>
    </row>
    <row r="67" spans="2:2" ht="15" customHeight="1" x14ac:dyDescent="0.25">
      <c r="B67" s="67" t="s">
        <v>77</v>
      </c>
    </row>
    <row r="68" spans="2:2" ht="15" customHeight="1" x14ac:dyDescent="0.25">
      <c r="B68" s="67" t="s">
        <v>78</v>
      </c>
    </row>
    <row r="69" spans="2:2" ht="15" customHeight="1" x14ac:dyDescent="0.25">
      <c r="B69" s="67"/>
    </row>
    <row r="70" spans="2:2" ht="15" customHeight="1" x14ac:dyDescent="0.25"/>
    <row r="71" spans="2:2" ht="15" customHeight="1" x14ac:dyDescent="0.25"/>
    <row r="72" spans="2:2" ht="15" customHeight="1" x14ac:dyDescent="0.25"/>
    <row r="73" spans="2:2" ht="15" customHeight="1" x14ac:dyDescent="0.25"/>
    <row r="74" spans="2:2" ht="15" customHeight="1" x14ac:dyDescent="0.25"/>
    <row r="75" spans="2:2" ht="15" customHeight="1" x14ac:dyDescent="0.25"/>
    <row r="76" spans="2:2" ht="15" customHeight="1" x14ac:dyDescent="0.25"/>
    <row r="77" spans="2:2" ht="15" customHeight="1" x14ac:dyDescent="0.25"/>
    <row r="78" spans="2:2" ht="15" customHeight="1" x14ac:dyDescent="0.25"/>
    <row r="79" spans="2:2" ht="15" customHeight="1" x14ac:dyDescent="0.25"/>
    <row r="80" spans="2: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36"/>
  <sheetViews>
    <sheetView topLeftCell="A16" workbookViewId="0">
      <selection activeCell="D23" sqref="D23"/>
    </sheetView>
  </sheetViews>
  <sheetFormatPr defaultRowHeight="15" x14ac:dyDescent="0.25"/>
  <cols>
    <col min="3" max="3" width="47.140625" customWidth="1"/>
    <col min="4" max="4" width="13.5703125" customWidth="1"/>
    <col min="5" max="5" width="13.140625" customWidth="1"/>
    <col min="6" max="6" width="15.28515625" customWidth="1"/>
  </cols>
  <sheetData>
    <row r="2" spans="3:6" ht="16.5" x14ac:dyDescent="0.3">
      <c r="C2" s="150" t="s">
        <v>79</v>
      </c>
      <c r="D2" s="150"/>
      <c r="E2" s="150"/>
      <c r="F2" s="150"/>
    </row>
    <row r="3" spans="3:6" ht="26.1" customHeight="1" x14ac:dyDescent="0.25">
      <c r="C3" s="151" t="s">
        <v>81</v>
      </c>
      <c r="D3" s="151"/>
      <c r="E3" s="151"/>
      <c r="F3" s="151"/>
    </row>
    <row r="4" spans="3:6" x14ac:dyDescent="0.25">
      <c r="C4" s="152" t="s">
        <v>80</v>
      </c>
      <c r="D4" s="152"/>
      <c r="E4" s="152"/>
      <c r="F4" s="152"/>
    </row>
    <row r="5" spans="3:6" x14ac:dyDescent="0.25">
      <c r="C5" s="152" t="s">
        <v>82</v>
      </c>
      <c r="D5" s="152"/>
      <c r="E5" s="152"/>
      <c r="F5" s="152"/>
    </row>
    <row r="6" spans="3:6" x14ac:dyDescent="0.25">
      <c r="C6" s="152" t="s">
        <v>83</v>
      </c>
      <c r="D6" s="152"/>
      <c r="E6" s="152"/>
      <c r="F6" s="152"/>
    </row>
    <row r="7" spans="3:6" x14ac:dyDescent="0.25">
      <c r="D7" s="25"/>
      <c r="E7" s="25"/>
      <c r="F7" s="25"/>
    </row>
    <row r="8" spans="3:6" x14ac:dyDescent="0.25">
      <c r="C8" s="147" t="s">
        <v>13</v>
      </c>
      <c r="D8" s="148"/>
      <c r="E8" s="148"/>
      <c r="F8" s="149"/>
    </row>
    <row r="9" spans="3:6" ht="45" x14ac:dyDescent="0.25">
      <c r="C9" s="2"/>
      <c r="D9" s="26" t="s">
        <v>106</v>
      </c>
      <c r="E9" s="27" t="s">
        <v>15</v>
      </c>
      <c r="F9" s="28" t="s">
        <v>107</v>
      </c>
    </row>
    <row r="10" spans="3:6" x14ac:dyDescent="0.25">
      <c r="C10" s="1" t="s">
        <v>84</v>
      </c>
      <c r="D10" s="40" t="s">
        <v>19</v>
      </c>
      <c r="E10" s="29" t="s">
        <v>19</v>
      </c>
      <c r="F10" s="29" t="s">
        <v>19</v>
      </c>
    </row>
    <row r="11" spans="3:6" x14ac:dyDescent="0.25">
      <c r="C11" s="11" t="s">
        <v>20</v>
      </c>
      <c r="D11" s="105">
        <v>0</v>
      </c>
      <c r="E11" s="106">
        <f>D11</f>
        <v>0</v>
      </c>
      <c r="F11" s="106">
        <f>E11</f>
        <v>0</v>
      </c>
    </row>
    <row r="12" spans="3:6" x14ac:dyDescent="0.25">
      <c r="C12" s="11" t="s">
        <v>85</v>
      </c>
      <c r="D12" s="105"/>
      <c r="E12" s="106"/>
      <c r="F12" s="106"/>
    </row>
    <row r="13" spans="3:6" x14ac:dyDescent="0.25">
      <c r="C13" s="31" t="s">
        <v>86</v>
      </c>
      <c r="D13" s="75">
        <f>SUM(D11:D12)</f>
        <v>0</v>
      </c>
      <c r="E13" s="75">
        <f t="shared" ref="E13:F13" si="0">SUM(E11:E12)</f>
        <v>0</v>
      </c>
      <c r="F13" s="75">
        <f t="shared" si="0"/>
        <v>0</v>
      </c>
    </row>
    <row r="14" spans="3:6" x14ac:dyDescent="0.25">
      <c r="C14" s="1" t="s">
        <v>87</v>
      </c>
      <c r="D14" s="74"/>
      <c r="E14" s="29"/>
      <c r="F14" s="29"/>
    </row>
    <row r="15" spans="3:6" ht="14.1" customHeight="1" x14ac:dyDescent="0.25">
      <c r="C15" s="19" t="s">
        <v>20</v>
      </c>
      <c r="D15" s="52">
        <f>'IDA Receipts'!D16</f>
        <v>1160352</v>
      </c>
      <c r="E15" s="63">
        <f>D15</f>
        <v>1160352</v>
      </c>
      <c r="F15" s="63">
        <f>E15</f>
        <v>1160352</v>
      </c>
    </row>
    <row r="16" spans="3:6" ht="14.1" customHeight="1" x14ac:dyDescent="0.25">
      <c r="C16" s="11" t="s">
        <v>27</v>
      </c>
      <c r="D16" s="34">
        <v>0</v>
      </c>
      <c r="E16" s="63">
        <f>D16</f>
        <v>0</v>
      </c>
      <c r="F16" s="63">
        <f>E16</f>
        <v>0</v>
      </c>
    </row>
    <row r="17" spans="3:6" ht="14.1" customHeight="1" x14ac:dyDescent="0.25">
      <c r="C17" s="31" t="s">
        <v>88</v>
      </c>
      <c r="D17" s="76">
        <f>SUM(D15:D16)</f>
        <v>1160352</v>
      </c>
      <c r="E17" s="76">
        <f t="shared" ref="E17:F17" si="1">SUM(E15:E16)</f>
        <v>1160352</v>
      </c>
      <c r="F17" s="76">
        <f t="shared" si="1"/>
        <v>1160352</v>
      </c>
    </row>
    <row r="18" spans="3:6" ht="14.1" customHeight="1" x14ac:dyDescent="0.25">
      <c r="C18" s="30" t="s">
        <v>24</v>
      </c>
      <c r="D18" s="8">
        <f>D13+D17</f>
        <v>1160352</v>
      </c>
      <c r="E18" s="8">
        <f t="shared" ref="E18:F18" si="2">E13+E17</f>
        <v>1160352</v>
      </c>
      <c r="F18" s="8">
        <f t="shared" si="2"/>
        <v>1160352</v>
      </c>
    </row>
    <row r="19" spans="3:6" ht="14.1" customHeight="1" x14ac:dyDescent="0.25">
      <c r="C19" s="1" t="s">
        <v>30</v>
      </c>
      <c r="D19" s="9"/>
      <c r="E19" s="10"/>
      <c r="F19" s="10"/>
    </row>
    <row r="20" spans="3:6" ht="26.1" customHeight="1" x14ac:dyDescent="0.25">
      <c r="C20" s="77" t="s">
        <v>89</v>
      </c>
      <c r="D20" s="12">
        <v>0</v>
      </c>
      <c r="E20" s="63">
        <f t="shared" ref="E20:F22" si="3">D20</f>
        <v>0</v>
      </c>
      <c r="F20" s="63">
        <f t="shared" si="3"/>
        <v>0</v>
      </c>
    </row>
    <row r="21" spans="3:6" ht="26.1" customHeight="1" x14ac:dyDescent="0.25">
      <c r="C21" s="138" t="s">
        <v>90</v>
      </c>
      <c r="D21" s="12">
        <v>0</v>
      </c>
      <c r="E21" s="63">
        <f t="shared" si="3"/>
        <v>0</v>
      </c>
      <c r="F21" s="63">
        <f t="shared" si="3"/>
        <v>0</v>
      </c>
    </row>
    <row r="22" spans="3:6" ht="14.1" customHeight="1" x14ac:dyDescent="0.25">
      <c r="C22" s="139" t="s">
        <v>91</v>
      </c>
      <c r="D22" s="12">
        <v>38556.120000000003</v>
      </c>
      <c r="E22" s="63">
        <f t="shared" si="3"/>
        <v>38556.120000000003</v>
      </c>
      <c r="F22" s="63">
        <f t="shared" si="3"/>
        <v>38556.120000000003</v>
      </c>
    </row>
    <row r="23" spans="3:6" ht="14.1" customHeight="1" x14ac:dyDescent="0.25">
      <c r="C23" s="30" t="s">
        <v>25</v>
      </c>
      <c r="D23" s="8">
        <f>SUM(D20:D22)</f>
        <v>38556.120000000003</v>
      </c>
      <c r="E23" s="8">
        <f>SUM(E20:E22)</f>
        <v>38556.120000000003</v>
      </c>
      <c r="F23" s="8">
        <f>SUM(F20:F22)</f>
        <v>38556.120000000003</v>
      </c>
    </row>
    <row r="24" spans="3:6" ht="14.1" customHeight="1" x14ac:dyDescent="0.25">
      <c r="C24" s="1" t="s">
        <v>28</v>
      </c>
      <c r="D24" s="21"/>
      <c r="E24" s="22"/>
      <c r="F24" s="22"/>
    </row>
    <row r="25" spans="3:6" ht="14.1" customHeight="1" x14ac:dyDescent="0.25">
      <c r="C25" s="11" t="s">
        <v>20</v>
      </c>
      <c r="D25" s="12">
        <f>D18-D23</f>
        <v>1121795.8799999999</v>
      </c>
      <c r="E25" s="12">
        <f t="shared" ref="E25:F25" si="4">E18-E23</f>
        <v>1121795.8799999999</v>
      </c>
      <c r="F25" s="12">
        <f t="shared" si="4"/>
        <v>1121795.8799999999</v>
      </c>
    </row>
    <row r="26" spans="3:6" ht="14.1" customHeight="1" x14ac:dyDescent="0.25">
      <c r="C26" s="11" t="s">
        <v>27</v>
      </c>
      <c r="D26" s="12">
        <v>0</v>
      </c>
      <c r="E26" s="63">
        <v>0</v>
      </c>
      <c r="F26" s="63">
        <v>0</v>
      </c>
    </row>
    <row r="27" spans="3:6" ht="14.1" customHeight="1" x14ac:dyDescent="0.25">
      <c r="C27" s="7" t="s">
        <v>29</v>
      </c>
      <c r="D27" s="8">
        <f>D25</f>
        <v>1121795.8799999999</v>
      </c>
      <c r="E27" s="23">
        <f>SUM(E25:E26)</f>
        <v>1121795.8799999999</v>
      </c>
      <c r="F27" s="23">
        <f>SUM(F25:F26)</f>
        <v>1121795.8799999999</v>
      </c>
    </row>
    <row r="28" spans="3:6" ht="14.1" customHeight="1" x14ac:dyDescent="0.25">
      <c r="D28" s="41"/>
    </row>
    <row r="29" spans="3:6" ht="14.1" customHeight="1" x14ac:dyDescent="0.25">
      <c r="D29" s="41"/>
    </row>
    <row r="30" spans="3:6" ht="14.1" customHeight="1" x14ac:dyDescent="0.25">
      <c r="C30" t="s">
        <v>146</v>
      </c>
    </row>
    <row r="31" spans="3:6" ht="14.1" customHeight="1" x14ac:dyDescent="0.25"/>
    <row r="32" spans="3:6" ht="14.1" customHeight="1" x14ac:dyDescent="0.25"/>
    <row r="33" ht="14.1" customHeight="1" x14ac:dyDescent="0.25"/>
    <row r="34" ht="14.1" customHeight="1" x14ac:dyDescent="0.25"/>
    <row r="35" ht="14.1" customHeight="1" x14ac:dyDescent="0.25"/>
    <row r="36" ht="14.1" customHeight="1" x14ac:dyDescent="0.25"/>
  </sheetData>
  <mergeCells count="6">
    <mergeCell ref="C8:F8"/>
    <mergeCell ref="C2:F2"/>
    <mergeCell ref="C3:F3"/>
    <mergeCell ref="C4:F4"/>
    <mergeCell ref="C5:F5"/>
    <mergeCell ref="C6: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tabSelected="1" topLeftCell="A4" workbookViewId="0">
      <selection activeCell="F33" sqref="F33"/>
    </sheetView>
  </sheetViews>
  <sheetFormatPr defaultRowHeight="15" x14ac:dyDescent="0.25"/>
  <cols>
    <col min="2" max="2" width="28.85546875" customWidth="1"/>
    <col min="3" max="3" width="12.42578125" customWidth="1"/>
    <col min="4" max="4" width="15" customWidth="1"/>
    <col min="5" max="5" width="13.5703125" customWidth="1"/>
    <col min="6" max="6" width="25.42578125" bestFit="1" customWidth="1"/>
    <col min="7" max="7" width="11" bestFit="1" customWidth="1"/>
    <col min="8" max="8" width="11.5703125" bestFit="1" customWidth="1"/>
    <col min="9" max="10" width="11" bestFit="1" customWidth="1"/>
    <col min="11" max="11" width="11.5703125" bestFit="1" customWidth="1"/>
    <col min="12" max="12" width="12.42578125" bestFit="1" customWidth="1"/>
    <col min="13" max="13" width="12.85546875" customWidth="1"/>
    <col min="14" max="14" width="11" customWidth="1"/>
  </cols>
  <sheetData>
    <row r="2" spans="2:14" ht="16.5" x14ac:dyDescent="0.3">
      <c r="B2" s="150" t="s">
        <v>79</v>
      </c>
      <c r="C2" s="150"/>
      <c r="D2" s="150"/>
      <c r="E2" s="150"/>
    </row>
    <row r="3" spans="2:14" x14ac:dyDescent="0.25">
      <c r="B3" s="151" t="s">
        <v>81</v>
      </c>
      <c r="C3" s="151"/>
      <c r="D3" s="151"/>
      <c r="E3" s="151"/>
    </row>
    <row r="4" spans="2:14" x14ac:dyDescent="0.25">
      <c r="B4" s="152" t="s">
        <v>80</v>
      </c>
      <c r="C4" s="152"/>
      <c r="D4" s="152"/>
      <c r="E4" s="152"/>
    </row>
    <row r="5" spans="2:14" x14ac:dyDescent="0.25">
      <c r="B5" s="152" t="s">
        <v>92</v>
      </c>
      <c r="C5" s="152"/>
      <c r="D5" s="152"/>
      <c r="E5" s="152"/>
    </row>
    <row r="6" spans="2:14" x14ac:dyDescent="0.25">
      <c r="B6" s="152" t="s">
        <v>83</v>
      </c>
      <c r="C6" s="152"/>
      <c r="D6" s="152"/>
      <c r="E6" s="152"/>
    </row>
    <row r="7" spans="2:14" x14ac:dyDescent="0.25">
      <c r="C7" s="25"/>
      <c r="D7" s="25"/>
      <c r="E7" s="25"/>
    </row>
    <row r="8" spans="2:14" x14ac:dyDescent="0.25">
      <c r="B8" s="147" t="s">
        <v>13</v>
      </c>
      <c r="C8" s="148"/>
      <c r="D8" s="148"/>
      <c r="E8" s="149"/>
    </row>
    <row r="9" spans="2:14" ht="30" x14ac:dyDescent="0.25">
      <c r="B9" s="2"/>
      <c r="C9" s="26" t="s">
        <v>14</v>
      </c>
      <c r="D9" s="27" t="s">
        <v>15</v>
      </c>
      <c r="E9" s="28" t="s">
        <v>16</v>
      </c>
      <c r="F9" s="153" t="s">
        <v>14</v>
      </c>
      <c r="G9" s="154"/>
      <c r="H9" s="155"/>
      <c r="I9" s="154" t="s">
        <v>17</v>
      </c>
      <c r="J9" s="154"/>
      <c r="K9" s="155"/>
      <c r="L9" s="154" t="s">
        <v>18</v>
      </c>
      <c r="M9" s="156"/>
      <c r="N9" s="157"/>
    </row>
    <row r="10" spans="2:14" x14ac:dyDescent="0.25">
      <c r="B10" s="1" t="s">
        <v>84</v>
      </c>
      <c r="C10" s="40" t="s">
        <v>19</v>
      </c>
      <c r="D10" s="29" t="s">
        <v>19</v>
      </c>
      <c r="E10" s="29" t="s">
        <v>19</v>
      </c>
      <c r="F10" s="32" t="s">
        <v>19</v>
      </c>
      <c r="G10" s="3" t="s">
        <v>19</v>
      </c>
      <c r="H10" s="120" t="s">
        <v>19</v>
      </c>
      <c r="I10" s="3" t="s">
        <v>19</v>
      </c>
      <c r="J10" s="3" t="s">
        <v>19</v>
      </c>
      <c r="K10" s="120" t="s">
        <v>19</v>
      </c>
      <c r="L10" s="3" t="s">
        <v>19</v>
      </c>
      <c r="M10" s="3" t="s">
        <v>19</v>
      </c>
      <c r="N10" s="4" t="s">
        <v>19</v>
      </c>
    </row>
    <row r="11" spans="2:14" x14ac:dyDescent="0.25">
      <c r="B11" s="11" t="s">
        <v>20</v>
      </c>
      <c r="C11" s="105">
        <f>'IDA Receipts'!D16</f>
        <v>1160352</v>
      </c>
      <c r="D11" s="106">
        <f>C11</f>
        <v>1160352</v>
      </c>
      <c r="E11" s="106">
        <f>D11</f>
        <v>1160352</v>
      </c>
      <c r="F11" s="126" t="s">
        <v>21</v>
      </c>
      <c r="G11" s="127" t="s">
        <v>22</v>
      </c>
      <c r="H11" s="128" t="s">
        <v>23</v>
      </c>
      <c r="I11" s="127" t="s">
        <v>21</v>
      </c>
      <c r="J11" s="127" t="s">
        <v>22</v>
      </c>
      <c r="K11" s="128" t="s">
        <v>23</v>
      </c>
      <c r="L11" s="127" t="s">
        <v>21</v>
      </c>
      <c r="M11" s="127" t="s">
        <v>22</v>
      </c>
      <c r="N11" s="129" t="s">
        <v>23</v>
      </c>
    </row>
    <row r="12" spans="2:14" x14ac:dyDescent="0.25">
      <c r="B12" s="11" t="s">
        <v>85</v>
      </c>
      <c r="C12" s="74"/>
      <c r="D12" s="29"/>
      <c r="E12" s="122"/>
      <c r="F12" s="130"/>
      <c r="G12" s="131"/>
      <c r="H12" s="132"/>
      <c r="I12" s="131"/>
      <c r="J12" s="131"/>
      <c r="K12" s="132"/>
      <c r="L12" s="131"/>
      <c r="M12" s="131"/>
      <c r="N12" s="136"/>
    </row>
    <row r="13" spans="2:14" x14ac:dyDescent="0.25">
      <c r="B13" s="31" t="s">
        <v>86</v>
      </c>
      <c r="C13" s="75">
        <f>SUM(C11:C12)</f>
        <v>1160352</v>
      </c>
      <c r="D13" s="75">
        <f t="shared" ref="D13:E13" si="0">SUM(D11:D12)</f>
        <v>1160352</v>
      </c>
      <c r="E13" s="123">
        <f t="shared" si="0"/>
        <v>1160352</v>
      </c>
      <c r="F13" s="33"/>
      <c r="G13" s="6"/>
      <c r="H13" s="121"/>
      <c r="I13" s="6"/>
      <c r="J13" s="6"/>
      <c r="K13" s="121"/>
      <c r="L13" s="6"/>
      <c r="M13" s="6"/>
      <c r="N13" s="121"/>
    </row>
    <row r="14" spans="2:14" x14ac:dyDescent="0.25">
      <c r="B14" s="1" t="s">
        <v>87</v>
      </c>
      <c r="C14" s="74"/>
      <c r="D14" s="29"/>
      <c r="E14" s="122"/>
      <c r="F14" s="33"/>
      <c r="G14" s="6"/>
      <c r="H14" s="121"/>
      <c r="I14" s="6"/>
      <c r="J14" s="6"/>
      <c r="K14" s="121"/>
      <c r="L14" s="6"/>
      <c r="M14" s="6"/>
      <c r="N14" s="121"/>
    </row>
    <row r="15" spans="2:14" x14ac:dyDescent="0.25">
      <c r="B15" s="19" t="s">
        <v>20</v>
      </c>
      <c r="C15" s="52">
        <v>0</v>
      </c>
      <c r="D15" s="63">
        <f>C15</f>
        <v>0</v>
      </c>
      <c r="E15" s="80">
        <f>D15</f>
        <v>0</v>
      </c>
      <c r="F15" s="33"/>
      <c r="G15" s="6"/>
      <c r="H15" s="121"/>
      <c r="I15" s="6"/>
      <c r="J15" s="6"/>
      <c r="K15" s="121"/>
      <c r="L15" s="6"/>
      <c r="M15" s="6"/>
      <c r="N15" s="121"/>
    </row>
    <row r="16" spans="2:14" x14ac:dyDescent="0.25">
      <c r="B16" s="11" t="s">
        <v>27</v>
      </c>
      <c r="C16" s="34">
        <v>0</v>
      </c>
      <c r="D16" s="63">
        <f>C16</f>
        <v>0</v>
      </c>
      <c r="E16" s="80">
        <f>D16</f>
        <v>0</v>
      </c>
      <c r="F16" s="33"/>
      <c r="G16" s="6"/>
      <c r="H16" s="121"/>
      <c r="I16" s="6"/>
      <c r="J16" s="6"/>
      <c r="K16" s="121"/>
      <c r="L16" s="6"/>
      <c r="M16" s="6"/>
      <c r="N16" s="121"/>
    </row>
    <row r="17" spans="2:14" x14ac:dyDescent="0.25">
      <c r="B17" s="31" t="s">
        <v>88</v>
      </c>
      <c r="C17" s="76">
        <f>SUM(C15:C16)</f>
        <v>0</v>
      </c>
      <c r="D17" s="76">
        <f t="shared" ref="D17:E17" si="1">SUM(D15:D16)</f>
        <v>0</v>
      </c>
      <c r="E17" s="124">
        <f t="shared" si="1"/>
        <v>0</v>
      </c>
      <c r="F17" s="33"/>
      <c r="G17" s="6"/>
      <c r="H17" s="121"/>
      <c r="I17" s="6"/>
      <c r="J17" s="6"/>
      <c r="K17" s="121"/>
      <c r="L17" s="6"/>
      <c r="M17" s="6"/>
      <c r="N17" s="121"/>
    </row>
    <row r="18" spans="2:14" x14ac:dyDescent="0.25">
      <c r="B18" s="30" t="s">
        <v>24</v>
      </c>
      <c r="C18" s="8">
        <f>C13+C17</f>
        <v>1160352</v>
      </c>
      <c r="D18" s="8">
        <f t="shared" ref="D18:E18" si="2">D13+D17</f>
        <v>1160352</v>
      </c>
      <c r="E18" s="125">
        <f t="shared" si="2"/>
        <v>1160352</v>
      </c>
      <c r="F18" s="133"/>
      <c r="G18" s="134"/>
      <c r="H18" s="135"/>
      <c r="I18" s="134"/>
      <c r="J18" s="134"/>
      <c r="K18" s="135"/>
      <c r="L18" s="134"/>
      <c r="M18" s="134"/>
      <c r="N18" s="135"/>
    </row>
    <row r="19" spans="2:14" x14ac:dyDescent="0.25">
      <c r="B19" s="1" t="s">
        <v>93</v>
      </c>
      <c r="C19" s="9"/>
      <c r="D19" s="10"/>
      <c r="E19" s="10"/>
      <c r="F19" s="19"/>
      <c r="G19" s="20"/>
      <c r="H19" s="91"/>
      <c r="I19" s="20"/>
      <c r="J19" s="20"/>
      <c r="K19" s="91"/>
      <c r="L19" s="20"/>
      <c r="M19" s="20"/>
      <c r="N19" s="13"/>
    </row>
    <row r="20" spans="2:14" x14ac:dyDescent="0.25">
      <c r="B20" s="77" t="s">
        <v>94</v>
      </c>
      <c r="C20" s="12">
        <v>0</v>
      </c>
      <c r="D20" s="63">
        <f>C20</f>
        <v>0</v>
      </c>
      <c r="E20" s="63">
        <f>D20</f>
        <v>0</v>
      </c>
      <c r="F20" s="19"/>
      <c r="G20" s="20"/>
      <c r="H20" s="91"/>
      <c r="I20" s="20"/>
      <c r="J20" s="20"/>
      <c r="K20" s="91"/>
      <c r="L20" s="20"/>
      <c r="M20" s="20"/>
      <c r="N20" s="13"/>
    </row>
    <row r="21" spans="2:14" x14ac:dyDescent="0.25">
      <c r="B21" s="77" t="s">
        <v>95</v>
      </c>
      <c r="C21" s="12">
        <v>0</v>
      </c>
      <c r="D21" s="63">
        <f t="shared" ref="D21:E21" si="3">C21</f>
        <v>0</v>
      </c>
      <c r="E21" s="63">
        <f t="shared" si="3"/>
        <v>0</v>
      </c>
      <c r="F21" s="19"/>
      <c r="G21" s="20"/>
      <c r="H21" s="91"/>
      <c r="I21" s="20"/>
      <c r="J21" s="20"/>
      <c r="K21" s="91"/>
      <c r="L21" s="20"/>
      <c r="M21" s="20"/>
      <c r="N21" s="13"/>
    </row>
    <row r="22" spans="2:14" x14ac:dyDescent="0.25">
      <c r="B22" s="77" t="s">
        <v>96</v>
      </c>
      <c r="C22" s="12">
        <v>6000</v>
      </c>
      <c r="D22" s="63">
        <f t="shared" ref="D22:E22" si="4">C22</f>
        <v>6000</v>
      </c>
      <c r="E22" s="63">
        <f t="shared" si="4"/>
        <v>6000</v>
      </c>
      <c r="F22" s="19"/>
      <c r="G22" s="20"/>
      <c r="H22" s="91"/>
      <c r="I22" s="20"/>
      <c r="J22" s="20"/>
      <c r="K22" s="91"/>
      <c r="L22" s="20"/>
      <c r="M22" s="20"/>
      <c r="N22" s="13"/>
    </row>
    <row r="23" spans="2:14" x14ac:dyDescent="0.25">
      <c r="B23" s="77" t="s">
        <v>97</v>
      </c>
      <c r="C23" s="12">
        <v>0</v>
      </c>
      <c r="D23" s="63">
        <f t="shared" ref="D23:E23" si="5">C23</f>
        <v>0</v>
      </c>
      <c r="E23" s="63">
        <f t="shared" si="5"/>
        <v>0</v>
      </c>
      <c r="F23" s="19"/>
      <c r="G23" s="20"/>
      <c r="H23" s="91"/>
      <c r="I23" s="20"/>
      <c r="J23" s="20"/>
      <c r="K23" s="91"/>
      <c r="L23" s="20"/>
      <c r="M23" s="20"/>
      <c r="N23" s="13"/>
    </row>
    <row r="24" spans="2:14" ht="30" x14ac:dyDescent="0.25">
      <c r="B24" s="77" t="s">
        <v>98</v>
      </c>
      <c r="C24" s="12">
        <v>0</v>
      </c>
      <c r="D24" s="63">
        <f t="shared" ref="D24:E24" si="6">C24</f>
        <v>0</v>
      </c>
      <c r="E24" s="63">
        <f t="shared" si="6"/>
        <v>0</v>
      </c>
      <c r="F24" s="19"/>
      <c r="G24" s="20"/>
      <c r="H24" s="91"/>
      <c r="I24" s="20"/>
      <c r="J24" s="20"/>
      <c r="K24" s="91"/>
      <c r="L24" s="20"/>
      <c r="M24" s="20"/>
      <c r="N24" s="13"/>
    </row>
    <row r="25" spans="2:14" ht="30" x14ac:dyDescent="0.25">
      <c r="B25" s="77" t="s">
        <v>99</v>
      </c>
      <c r="C25" s="12">
        <v>0</v>
      </c>
      <c r="D25" s="63">
        <f t="shared" ref="D25:E25" si="7">C25</f>
        <v>0</v>
      </c>
      <c r="E25" s="63">
        <f t="shared" si="7"/>
        <v>0</v>
      </c>
      <c r="F25" s="19"/>
      <c r="G25" s="20"/>
      <c r="H25" s="91"/>
      <c r="I25" s="20"/>
      <c r="J25" s="20"/>
      <c r="K25" s="91"/>
      <c r="L25" s="20"/>
      <c r="M25" s="20"/>
      <c r="N25" s="13"/>
    </row>
    <row r="26" spans="2:14" ht="30" x14ac:dyDescent="0.25">
      <c r="B26" s="77" t="s">
        <v>100</v>
      </c>
      <c r="C26" s="12">
        <v>0</v>
      </c>
      <c r="D26" s="63">
        <f t="shared" ref="D26:E26" si="8">C26</f>
        <v>0</v>
      </c>
      <c r="E26" s="63">
        <f t="shared" si="8"/>
        <v>0</v>
      </c>
      <c r="F26" s="19"/>
      <c r="G26" s="20"/>
      <c r="H26" s="91"/>
      <c r="I26" s="20"/>
      <c r="J26" s="20"/>
      <c r="K26" s="91"/>
      <c r="L26" s="20"/>
      <c r="M26" s="20"/>
      <c r="N26" s="13"/>
    </row>
    <row r="27" spans="2:14" ht="45" x14ac:dyDescent="0.25">
      <c r="B27" s="77" t="s">
        <v>101</v>
      </c>
      <c r="C27" s="12">
        <v>0</v>
      </c>
      <c r="D27" s="63">
        <f t="shared" ref="D27:E27" si="9">C27</f>
        <v>0</v>
      </c>
      <c r="E27" s="63">
        <f t="shared" si="9"/>
        <v>0</v>
      </c>
      <c r="F27" s="19"/>
      <c r="G27" s="20"/>
      <c r="H27" s="91"/>
      <c r="I27" s="20"/>
      <c r="J27" s="20"/>
      <c r="K27" s="91"/>
      <c r="L27" s="20"/>
      <c r="M27" s="20"/>
      <c r="N27" s="13"/>
    </row>
    <row r="28" spans="2:14" ht="30" x14ac:dyDescent="0.25">
      <c r="B28" s="77" t="s">
        <v>102</v>
      </c>
      <c r="C28" s="12">
        <v>32556.12</v>
      </c>
      <c r="D28" s="63">
        <f t="shared" ref="D28:E28" si="10">C28</f>
        <v>32556.12</v>
      </c>
      <c r="E28" s="63">
        <f t="shared" si="10"/>
        <v>32556.12</v>
      </c>
      <c r="F28" s="19"/>
      <c r="G28" s="20"/>
      <c r="H28" s="91"/>
      <c r="I28" s="20"/>
      <c r="J28" s="20"/>
      <c r="K28" s="91"/>
      <c r="L28" s="20"/>
      <c r="M28" s="20"/>
      <c r="N28" s="13"/>
    </row>
    <row r="29" spans="2:14" x14ac:dyDescent="0.25">
      <c r="B29" s="77" t="s">
        <v>103</v>
      </c>
      <c r="C29" s="12">
        <v>0</v>
      </c>
      <c r="D29" s="63">
        <f t="shared" ref="D29:E29" si="11">C29</f>
        <v>0</v>
      </c>
      <c r="E29" s="63">
        <f t="shared" si="11"/>
        <v>0</v>
      </c>
      <c r="F29" s="19"/>
      <c r="G29" s="20"/>
      <c r="H29" s="91"/>
      <c r="I29" s="20"/>
      <c r="J29" s="20"/>
      <c r="K29" s="91"/>
      <c r="L29" s="20"/>
      <c r="M29" s="20"/>
      <c r="N29" s="13"/>
    </row>
    <row r="30" spans="2:14" x14ac:dyDescent="0.25">
      <c r="B30" s="77" t="s">
        <v>104</v>
      </c>
      <c r="C30" s="12">
        <v>0</v>
      </c>
      <c r="D30" s="63">
        <f t="shared" ref="D30:E30" si="12">C30</f>
        <v>0</v>
      </c>
      <c r="E30" s="63">
        <f t="shared" si="12"/>
        <v>0</v>
      </c>
      <c r="F30" s="19"/>
      <c r="G30" s="20"/>
      <c r="H30" s="91"/>
      <c r="I30" s="20"/>
      <c r="J30" s="20"/>
      <c r="K30" s="91"/>
      <c r="L30" s="20"/>
      <c r="M30" s="20"/>
      <c r="N30" s="13"/>
    </row>
    <row r="31" spans="2:14" x14ac:dyDescent="0.25">
      <c r="B31" s="30" t="s">
        <v>25</v>
      </c>
      <c r="C31" s="8">
        <v>38556.120000000003</v>
      </c>
      <c r="D31" s="8">
        <v>38556</v>
      </c>
      <c r="E31" s="8">
        <v>38556.120000000003</v>
      </c>
      <c r="F31" s="35">
        <f t="shared" ref="F31:N31" si="13">F15+F16</f>
        <v>0</v>
      </c>
      <c r="G31" s="36">
        <f t="shared" si="13"/>
        <v>0</v>
      </c>
      <c r="H31" s="37">
        <f t="shared" si="13"/>
        <v>0</v>
      </c>
      <c r="I31" s="36">
        <f t="shared" si="13"/>
        <v>0</v>
      </c>
      <c r="J31" s="36">
        <f t="shared" si="13"/>
        <v>0</v>
      </c>
      <c r="K31" s="37">
        <f t="shared" si="13"/>
        <v>0</v>
      </c>
      <c r="L31" s="36">
        <f t="shared" si="13"/>
        <v>0</v>
      </c>
      <c r="M31" s="36">
        <f t="shared" si="13"/>
        <v>0</v>
      </c>
      <c r="N31" s="37">
        <f t="shared" si="13"/>
        <v>0</v>
      </c>
    </row>
    <row r="32" spans="2:14" x14ac:dyDescent="0.25">
      <c r="B32" s="1" t="s">
        <v>28</v>
      </c>
      <c r="C32" s="21"/>
      <c r="D32" s="22"/>
      <c r="E32" s="78"/>
      <c r="F32" s="16" t="s">
        <v>26</v>
      </c>
      <c r="G32" s="17"/>
      <c r="H32" s="17"/>
      <c r="I32" s="17"/>
      <c r="J32" s="17"/>
      <c r="K32" s="17"/>
      <c r="L32" s="17"/>
      <c r="M32" s="38" t="s">
        <v>12</v>
      </c>
      <c r="N32" s="18"/>
    </row>
    <row r="33" spans="2:14" x14ac:dyDescent="0.25">
      <c r="B33" s="11" t="s">
        <v>20</v>
      </c>
      <c r="C33" s="12">
        <f>C18-C31</f>
        <v>1121795.8799999999</v>
      </c>
      <c r="D33" s="12">
        <f>D18-D31</f>
        <v>1121796</v>
      </c>
      <c r="E33" s="79">
        <f>E18-E31</f>
        <v>1121795.8799999999</v>
      </c>
      <c r="F33" s="82"/>
      <c r="G33" s="83"/>
      <c r="H33" s="84"/>
      <c r="I33" s="84"/>
      <c r="J33" s="84"/>
      <c r="K33" s="84"/>
      <c r="L33" s="84"/>
      <c r="M33" s="84"/>
      <c r="N33" s="85"/>
    </row>
    <row r="34" spans="2:14" x14ac:dyDescent="0.25">
      <c r="B34" s="11" t="s">
        <v>27</v>
      </c>
      <c r="C34" s="12">
        <v>0</v>
      </c>
      <c r="D34" s="63">
        <v>0</v>
      </c>
      <c r="E34" s="80">
        <v>0</v>
      </c>
      <c r="F34" s="82"/>
      <c r="G34" s="83"/>
      <c r="H34" s="84"/>
      <c r="I34" s="84"/>
      <c r="J34" s="84"/>
      <c r="K34" s="84"/>
      <c r="L34" s="84"/>
      <c r="M34" s="84"/>
      <c r="N34" s="85"/>
    </row>
    <row r="35" spans="2:14" x14ac:dyDescent="0.25">
      <c r="B35" s="7" t="s">
        <v>29</v>
      </c>
      <c r="C35" s="8">
        <f>C33</f>
        <v>1121795.8799999999</v>
      </c>
      <c r="D35" s="23">
        <f>SUM(D33:D34)</f>
        <v>1121796</v>
      </c>
      <c r="E35" s="81">
        <f>SUM(E33:E34)</f>
        <v>1121795.8799999999</v>
      </c>
      <c r="F35" s="86"/>
      <c r="G35" s="87"/>
      <c r="H35" s="88"/>
      <c r="I35" s="88"/>
      <c r="J35" s="88"/>
      <c r="K35" s="88"/>
      <c r="L35" s="88"/>
      <c r="M35" s="88"/>
      <c r="N35" s="89"/>
    </row>
    <row r="36" spans="2:14" x14ac:dyDescent="0.25">
      <c r="C36" s="41"/>
    </row>
    <row r="38" spans="2:14" x14ac:dyDescent="0.25">
      <c r="B38" t="s">
        <v>146</v>
      </c>
    </row>
  </sheetData>
  <mergeCells count="9">
    <mergeCell ref="F9:H9"/>
    <mergeCell ref="I9:K9"/>
    <mergeCell ref="L9:N9"/>
    <mergeCell ref="B2:E2"/>
    <mergeCell ref="B3:E3"/>
    <mergeCell ref="B4:E4"/>
    <mergeCell ref="B5:E5"/>
    <mergeCell ref="B6:E6"/>
    <mergeCell ref="B8: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zoomScale="115" zoomScaleNormal="115" workbookViewId="0">
      <selection activeCell="C13" sqref="C13"/>
    </sheetView>
  </sheetViews>
  <sheetFormatPr defaultRowHeight="15" x14ac:dyDescent="0.25"/>
  <cols>
    <col min="2" max="2" width="36.42578125" customWidth="1"/>
    <col min="3" max="3" width="15.28515625" customWidth="1"/>
    <col min="4" max="4" width="10.42578125" customWidth="1"/>
    <col min="5" max="5" width="11" customWidth="1"/>
  </cols>
  <sheetData>
    <row r="2" spans="2:5" ht="16.5" x14ac:dyDescent="0.3">
      <c r="B2" s="158" t="s">
        <v>79</v>
      </c>
      <c r="C2" s="159"/>
      <c r="D2" s="159"/>
      <c r="E2" s="160"/>
    </row>
    <row r="3" spans="2:5" x14ac:dyDescent="0.25">
      <c r="B3" s="161" t="s">
        <v>196</v>
      </c>
      <c r="C3" s="162"/>
      <c r="D3" s="162"/>
      <c r="E3" s="163"/>
    </row>
    <row r="4" spans="2:5" x14ac:dyDescent="0.25">
      <c r="B4" s="164" t="s">
        <v>80</v>
      </c>
      <c r="C4" s="165"/>
      <c r="D4" s="165"/>
      <c r="E4" s="166"/>
    </row>
    <row r="5" spans="2:5" ht="26.1" customHeight="1" x14ac:dyDescent="0.25">
      <c r="B5" s="167" t="s">
        <v>111</v>
      </c>
      <c r="C5" s="168"/>
      <c r="D5" s="168"/>
      <c r="E5" s="169"/>
    </row>
    <row r="6" spans="2:5" x14ac:dyDescent="0.25">
      <c r="B6" s="5"/>
      <c r="C6" s="14"/>
      <c r="D6" s="14"/>
      <c r="E6" s="15"/>
    </row>
    <row r="7" spans="2:5" ht="45" x14ac:dyDescent="0.25">
      <c r="B7" s="5" t="s">
        <v>105</v>
      </c>
      <c r="C7" s="26" t="s">
        <v>106</v>
      </c>
      <c r="D7" s="92" t="s">
        <v>15</v>
      </c>
      <c r="E7" s="93" t="s">
        <v>107</v>
      </c>
    </row>
    <row r="8" spans="2:5" x14ac:dyDescent="0.25">
      <c r="B8" s="90"/>
      <c r="C8" s="94"/>
      <c r="D8" s="17"/>
      <c r="E8" s="94"/>
    </row>
    <row r="9" spans="2:5" x14ac:dyDescent="0.25">
      <c r="B9" s="19" t="s">
        <v>108</v>
      </c>
      <c r="C9" s="39"/>
      <c r="D9" s="20"/>
      <c r="E9" s="39"/>
    </row>
    <row r="10" spans="2:5" ht="26.1" customHeight="1" x14ac:dyDescent="0.25">
      <c r="B10" s="95" t="s">
        <v>109</v>
      </c>
      <c r="C10" s="39"/>
      <c r="D10" s="20"/>
      <c r="E10" s="39"/>
    </row>
    <row r="11" spans="2:5" x14ac:dyDescent="0.25">
      <c r="B11" s="19"/>
      <c r="C11" s="39"/>
      <c r="D11" s="20"/>
      <c r="E11" s="39"/>
    </row>
    <row r="12" spans="2:5" x14ac:dyDescent="0.25">
      <c r="B12" s="96" t="s">
        <v>110</v>
      </c>
      <c r="C12" s="97"/>
      <c r="D12" s="98"/>
      <c r="E12" s="97"/>
    </row>
  </sheetData>
  <mergeCells count="4">
    <mergeCell ref="B2:E2"/>
    <mergeCell ref="B3:E3"/>
    <mergeCell ref="B4:E4"/>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I9" sqref="H9:I9"/>
    </sheetView>
  </sheetViews>
  <sheetFormatPr defaultRowHeight="15" x14ac:dyDescent="0.25"/>
  <cols>
    <col min="2" max="2" width="39" customWidth="1"/>
    <col min="3" max="3" width="22.7109375" customWidth="1"/>
    <col min="4" max="4" width="26.5703125" customWidth="1"/>
    <col min="5" max="5" width="12.42578125" customWidth="1"/>
    <col min="6" max="6" width="9.5703125" bestFit="1" customWidth="1"/>
    <col min="7" max="7" width="11.140625" customWidth="1"/>
  </cols>
  <sheetData>
    <row r="2" spans="2:8" ht="16.5" x14ac:dyDescent="0.3">
      <c r="B2" s="158" t="s">
        <v>79</v>
      </c>
      <c r="C2" s="159"/>
      <c r="D2" s="159"/>
      <c r="E2" s="159"/>
      <c r="F2" s="159"/>
      <c r="G2" s="160"/>
    </row>
    <row r="3" spans="2:8" x14ac:dyDescent="0.25">
      <c r="B3" s="161" t="s">
        <v>81</v>
      </c>
      <c r="C3" s="162"/>
      <c r="D3" s="162"/>
      <c r="E3" s="162"/>
      <c r="F3" s="162"/>
      <c r="G3" s="163"/>
    </row>
    <row r="4" spans="2:8" x14ac:dyDescent="0.25">
      <c r="B4" s="164" t="s">
        <v>80</v>
      </c>
      <c r="C4" s="165"/>
      <c r="D4" s="165"/>
      <c r="E4" s="165"/>
      <c r="F4" s="165"/>
      <c r="G4" s="166"/>
    </row>
    <row r="5" spans="2:8" x14ac:dyDescent="0.25">
      <c r="B5" s="167" t="s">
        <v>112</v>
      </c>
      <c r="C5" s="168"/>
      <c r="D5" s="168"/>
      <c r="E5" s="168"/>
      <c r="F5" s="168"/>
      <c r="G5" s="169"/>
    </row>
    <row r="6" spans="2:8" x14ac:dyDescent="0.25">
      <c r="B6" s="5"/>
      <c r="C6" s="14"/>
      <c r="D6" s="14"/>
      <c r="E6" s="14"/>
      <c r="F6" s="14"/>
      <c r="G6" s="15"/>
    </row>
    <row r="7" spans="2:8" ht="45" x14ac:dyDescent="0.25">
      <c r="B7" s="5" t="s">
        <v>113</v>
      </c>
      <c r="C7" s="5" t="s">
        <v>114</v>
      </c>
      <c r="D7" s="5" t="s">
        <v>115</v>
      </c>
      <c r="E7" s="26" t="s">
        <v>143</v>
      </c>
      <c r="F7" s="92" t="s">
        <v>144</v>
      </c>
      <c r="G7" s="92" t="s">
        <v>145</v>
      </c>
    </row>
    <row r="8" spans="2:8" x14ac:dyDescent="0.25">
      <c r="B8" s="90"/>
      <c r="C8" s="90"/>
      <c r="D8" s="90"/>
      <c r="E8" s="94"/>
      <c r="F8" s="17"/>
      <c r="G8" s="94"/>
    </row>
    <row r="9" spans="2:8" x14ac:dyDescent="0.25">
      <c r="B9" s="19" t="s">
        <v>108</v>
      </c>
      <c r="C9" s="19"/>
      <c r="D9" s="19"/>
      <c r="E9" s="39"/>
      <c r="F9" s="20"/>
      <c r="G9" s="39"/>
      <c r="H9" t="s">
        <v>195</v>
      </c>
    </row>
    <row r="10" spans="2:8" ht="30" x14ac:dyDescent="0.25">
      <c r="B10" s="95" t="s">
        <v>109</v>
      </c>
      <c r="C10" s="95"/>
      <c r="D10" s="95"/>
      <c r="E10" s="39"/>
      <c r="F10" s="20"/>
      <c r="G10" s="39"/>
    </row>
    <row r="11" spans="2:8" x14ac:dyDescent="0.25">
      <c r="B11" s="19"/>
      <c r="C11" s="19"/>
      <c r="D11" s="19"/>
      <c r="E11" s="39"/>
      <c r="F11" s="20"/>
      <c r="G11" s="39"/>
    </row>
    <row r="12" spans="2:8" x14ac:dyDescent="0.25">
      <c r="B12" s="96" t="s">
        <v>110</v>
      </c>
      <c r="C12" s="96"/>
      <c r="D12" s="96"/>
      <c r="E12" s="97"/>
      <c r="F12" s="98"/>
      <c r="G12" s="97"/>
    </row>
    <row r="14" spans="2:8" x14ac:dyDescent="0.25">
      <c r="B14" t="s">
        <v>142</v>
      </c>
      <c r="E14" s="117">
        <v>22000</v>
      </c>
      <c r="F14" s="117">
        <v>6000</v>
      </c>
      <c r="G14" s="117">
        <v>16000</v>
      </c>
    </row>
    <row r="15" spans="2:8" x14ac:dyDescent="0.25">
      <c r="B15" t="s">
        <v>141</v>
      </c>
    </row>
  </sheetData>
  <mergeCells count="4">
    <mergeCell ref="B2:G2"/>
    <mergeCell ref="B3:G3"/>
    <mergeCell ref="B4:G4"/>
    <mergeCell ref="B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opLeftCell="A82" workbookViewId="0">
      <selection activeCell="E50" sqref="E50"/>
    </sheetView>
  </sheetViews>
  <sheetFormatPr defaultRowHeight="15" x14ac:dyDescent="0.25"/>
  <cols>
    <col min="4" max="4" width="43.85546875" customWidth="1"/>
    <col min="5" max="5" width="14.42578125" customWidth="1"/>
    <col min="6" max="6" width="16.42578125" customWidth="1"/>
    <col min="7" max="7" width="18.140625" customWidth="1"/>
    <col min="9" max="9" width="18.42578125" customWidth="1"/>
    <col min="10" max="10" width="12.140625" customWidth="1"/>
    <col min="11" max="11" width="15.7109375" customWidth="1"/>
    <col min="12" max="12" width="13.7109375" customWidth="1"/>
  </cols>
  <sheetData>
    <row r="1" spans="1:12" ht="18.75" x14ac:dyDescent="0.3">
      <c r="A1" s="99" t="s">
        <v>79</v>
      </c>
      <c r="B1" s="99"/>
      <c r="C1" s="99"/>
      <c r="D1" s="100"/>
      <c r="E1" s="43"/>
      <c r="F1" s="44"/>
      <c r="G1" s="42"/>
      <c r="I1" s="42"/>
      <c r="J1" s="45"/>
      <c r="K1" s="42"/>
    </row>
    <row r="2" spans="1:12" ht="18.75" x14ac:dyDescent="0.3">
      <c r="A2" s="170" t="s">
        <v>81</v>
      </c>
      <c r="B2" s="170"/>
      <c r="C2" s="170"/>
      <c r="D2" s="170"/>
      <c r="E2" s="43"/>
      <c r="F2" s="44"/>
      <c r="G2" s="42"/>
      <c r="I2" s="42"/>
      <c r="J2" s="45"/>
      <c r="K2" s="42"/>
    </row>
    <row r="3" spans="1:12" ht="20.25" x14ac:dyDescent="0.3">
      <c r="A3" s="103" t="s">
        <v>1</v>
      </c>
      <c r="B3" s="101"/>
      <c r="C3" s="101"/>
      <c r="D3" s="102"/>
      <c r="E3" s="43"/>
      <c r="F3" s="44"/>
      <c r="G3" s="42"/>
      <c r="I3" s="42"/>
      <c r="J3" s="45"/>
      <c r="K3" s="42"/>
    </row>
    <row r="4" spans="1:12" ht="21" thickBot="1" x14ac:dyDescent="0.35">
      <c r="A4" s="46" t="s">
        <v>31</v>
      </c>
      <c r="B4" s="104"/>
      <c r="C4" s="104"/>
      <c r="D4" s="47"/>
      <c r="E4" s="47"/>
      <c r="F4" s="48"/>
      <c r="G4" s="49"/>
      <c r="H4" s="50"/>
      <c r="I4" s="49"/>
      <c r="J4" s="51"/>
      <c r="K4" s="49"/>
      <c r="L4" s="50"/>
    </row>
    <row r="5" spans="1:12" ht="70.5" x14ac:dyDescent="0.3">
      <c r="A5" s="107" t="s">
        <v>2</v>
      </c>
      <c r="B5" s="108" t="s">
        <v>3</v>
      </c>
      <c r="C5" s="108"/>
      <c r="D5" s="107" t="s">
        <v>116</v>
      </c>
      <c r="E5" s="109" t="s">
        <v>4</v>
      </c>
      <c r="F5" s="110" t="s">
        <v>5</v>
      </c>
      <c r="G5" s="111" t="s">
        <v>6</v>
      </c>
      <c r="H5" s="112" t="s">
        <v>7</v>
      </c>
      <c r="I5" s="113" t="s">
        <v>8</v>
      </c>
      <c r="J5" s="114" t="s">
        <v>9</v>
      </c>
      <c r="K5" s="114" t="s">
        <v>10</v>
      </c>
      <c r="L5" s="115" t="s">
        <v>11</v>
      </c>
    </row>
    <row r="6" spans="1:12" ht="15.75" x14ac:dyDescent="0.25">
      <c r="A6" s="53">
        <v>1</v>
      </c>
      <c r="B6" s="54">
        <v>1</v>
      </c>
      <c r="C6" s="54"/>
      <c r="D6" s="53" t="s">
        <v>124</v>
      </c>
      <c r="E6" s="53" t="s">
        <v>123</v>
      </c>
      <c r="F6" s="55"/>
      <c r="G6" s="55"/>
      <c r="H6" s="56">
        <v>1</v>
      </c>
      <c r="I6" s="55">
        <f>G6</f>
        <v>0</v>
      </c>
      <c r="J6" s="53">
        <v>9.8000000000000007</v>
      </c>
      <c r="K6" s="55">
        <f t="shared" ref="K6:K102" si="0">I6/J6</f>
        <v>0</v>
      </c>
      <c r="L6" s="57" t="s">
        <v>0</v>
      </c>
    </row>
    <row r="7" spans="1:12" ht="15.75" x14ac:dyDescent="0.25">
      <c r="A7" s="53">
        <v>2</v>
      </c>
      <c r="B7" s="54">
        <v>1</v>
      </c>
      <c r="C7" s="54"/>
      <c r="D7" s="145" t="s">
        <v>191</v>
      </c>
      <c r="E7" s="53"/>
      <c r="F7" s="55"/>
      <c r="G7" s="55">
        <v>3090</v>
      </c>
      <c r="H7" s="56">
        <v>1</v>
      </c>
      <c r="I7" s="55">
        <f t="shared" ref="I7:I102" si="1">G7</f>
        <v>3090</v>
      </c>
      <c r="J7" s="53">
        <v>9.8000000000000007</v>
      </c>
      <c r="K7" s="55">
        <f t="shared" si="0"/>
        <v>315.30612244897958</v>
      </c>
      <c r="L7" s="57" t="s">
        <v>0</v>
      </c>
    </row>
    <row r="8" spans="1:12" ht="15.75" x14ac:dyDescent="0.25">
      <c r="A8" s="53">
        <v>4</v>
      </c>
      <c r="B8" s="54">
        <v>1</v>
      </c>
      <c r="C8" s="54"/>
      <c r="D8" s="145" t="s">
        <v>190</v>
      </c>
      <c r="E8" s="53"/>
      <c r="F8" s="55"/>
      <c r="G8" s="55">
        <v>4180</v>
      </c>
      <c r="H8" s="56">
        <v>1</v>
      </c>
      <c r="I8" s="55">
        <f t="shared" si="1"/>
        <v>4180</v>
      </c>
      <c r="J8" s="53">
        <v>9.8000000000000007</v>
      </c>
      <c r="K8" s="55">
        <f t="shared" si="0"/>
        <v>426.53061224489795</v>
      </c>
      <c r="L8" s="57" t="s">
        <v>0</v>
      </c>
    </row>
    <row r="9" spans="1:12" ht="15.75" x14ac:dyDescent="0.25">
      <c r="A9" s="53"/>
      <c r="B9" s="54"/>
      <c r="C9" s="54"/>
      <c r="D9" s="145" t="s">
        <v>189</v>
      </c>
      <c r="E9" s="53"/>
      <c r="F9" s="55"/>
      <c r="G9" s="55">
        <v>2670</v>
      </c>
      <c r="H9" s="56"/>
      <c r="I9" s="55">
        <f t="shared" si="1"/>
        <v>2670</v>
      </c>
      <c r="J9" s="53">
        <v>9.8000000000000007</v>
      </c>
      <c r="K9" s="55">
        <f t="shared" si="0"/>
        <v>272.44897959183669</v>
      </c>
      <c r="L9" s="57"/>
    </row>
    <row r="10" spans="1:12" ht="15.75" x14ac:dyDescent="0.25">
      <c r="A10" s="53">
        <v>5</v>
      </c>
      <c r="B10" s="54">
        <v>1</v>
      </c>
      <c r="C10" s="54"/>
      <c r="D10" s="145" t="s">
        <v>188</v>
      </c>
      <c r="E10" s="53"/>
      <c r="F10" s="55"/>
      <c r="G10" s="55">
        <v>3090</v>
      </c>
      <c r="H10" s="56">
        <v>1</v>
      </c>
      <c r="I10" s="55">
        <f t="shared" si="1"/>
        <v>3090</v>
      </c>
      <c r="J10" s="53">
        <v>9.8000000000000007</v>
      </c>
      <c r="K10" s="55">
        <f t="shared" si="0"/>
        <v>315.30612244897958</v>
      </c>
      <c r="L10" s="57" t="s">
        <v>0</v>
      </c>
    </row>
    <row r="11" spans="1:12" ht="15.75" x14ac:dyDescent="0.25">
      <c r="A11" s="53">
        <v>6</v>
      </c>
      <c r="B11" s="54">
        <v>1</v>
      </c>
      <c r="C11" s="54"/>
      <c r="D11" s="145" t="s">
        <v>187</v>
      </c>
      <c r="E11" s="53"/>
      <c r="F11" s="55"/>
      <c r="G11" s="55">
        <v>3170</v>
      </c>
      <c r="H11" s="56">
        <v>1</v>
      </c>
      <c r="I11" s="55">
        <f t="shared" si="1"/>
        <v>3170</v>
      </c>
      <c r="J11" s="53">
        <v>9.8000000000000007</v>
      </c>
      <c r="K11" s="55">
        <f t="shared" si="0"/>
        <v>323.46938775510199</v>
      </c>
      <c r="L11" s="57" t="s">
        <v>0</v>
      </c>
    </row>
    <row r="12" spans="1:12" ht="15.75" x14ac:dyDescent="0.25">
      <c r="A12" s="53">
        <v>7</v>
      </c>
      <c r="B12" s="54">
        <v>1</v>
      </c>
      <c r="C12" s="54"/>
      <c r="D12" s="145" t="s">
        <v>202</v>
      </c>
      <c r="E12" s="53"/>
      <c r="F12" s="55"/>
      <c r="G12" s="55">
        <v>3360</v>
      </c>
      <c r="H12" s="56">
        <v>1</v>
      </c>
      <c r="I12" s="55">
        <f t="shared" si="1"/>
        <v>3360</v>
      </c>
      <c r="J12" s="53">
        <v>9.8000000000000007</v>
      </c>
      <c r="K12" s="55">
        <f t="shared" si="0"/>
        <v>342.85714285714283</v>
      </c>
      <c r="L12" s="57" t="s">
        <v>0</v>
      </c>
    </row>
    <row r="13" spans="1:12" ht="15.75" x14ac:dyDescent="0.25">
      <c r="A13" s="53">
        <v>8</v>
      </c>
      <c r="B13" s="54">
        <v>1</v>
      </c>
      <c r="C13" s="54"/>
      <c r="D13" s="145" t="s">
        <v>203</v>
      </c>
      <c r="E13" s="53"/>
      <c r="F13" s="55"/>
      <c r="G13" s="55">
        <v>2305</v>
      </c>
      <c r="H13" s="56">
        <v>1</v>
      </c>
      <c r="I13" s="55">
        <f t="shared" si="1"/>
        <v>2305</v>
      </c>
      <c r="J13" s="53">
        <v>9.8000000000000007</v>
      </c>
      <c r="K13" s="55">
        <f t="shared" si="0"/>
        <v>235.20408163265304</v>
      </c>
      <c r="L13" s="57" t="s">
        <v>0</v>
      </c>
    </row>
    <row r="14" spans="1:12" ht="15.75" x14ac:dyDescent="0.25">
      <c r="D14" s="146" t="s">
        <v>204</v>
      </c>
      <c r="G14" s="141">
        <v>3170</v>
      </c>
      <c r="I14" s="55">
        <f t="shared" si="1"/>
        <v>3170</v>
      </c>
      <c r="J14" s="53">
        <v>9.8000000000000007</v>
      </c>
      <c r="K14" s="55">
        <f t="shared" si="0"/>
        <v>323.46938775510199</v>
      </c>
    </row>
    <row r="15" spans="1:12" ht="15.75" x14ac:dyDescent="0.25">
      <c r="A15" s="53"/>
      <c r="B15" s="54"/>
      <c r="C15" s="54"/>
      <c r="D15" s="145" t="s">
        <v>147</v>
      </c>
      <c r="E15" s="53"/>
      <c r="F15" s="55"/>
      <c r="G15" s="55">
        <v>2670</v>
      </c>
      <c r="H15" s="56"/>
      <c r="I15" s="55">
        <f t="shared" si="1"/>
        <v>2670</v>
      </c>
      <c r="J15" s="53">
        <v>9.8000000000000007</v>
      </c>
      <c r="K15" s="55">
        <f t="shared" si="0"/>
        <v>272.44897959183669</v>
      </c>
      <c r="L15" s="57"/>
    </row>
    <row r="16" spans="1:12" ht="15.75" x14ac:dyDescent="0.25">
      <c r="A16" s="53"/>
      <c r="B16" s="54"/>
      <c r="C16" s="54"/>
      <c r="D16" s="145" t="s">
        <v>148</v>
      </c>
      <c r="E16" s="53"/>
      <c r="F16" s="55"/>
      <c r="G16" s="55">
        <v>3090</v>
      </c>
      <c r="H16" s="56"/>
      <c r="I16" s="55">
        <f t="shared" si="1"/>
        <v>3090</v>
      </c>
      <c r="J16" s="53">
        <v>9.8000000000000007</v>
      </c>
      <c r="K16" s="55">
        <f t="shared" si="0"/>
        <v>315.30612244897958</v>
      </c>
      <c r="L16" s="57"/>
    </row>
    <row r="17" spans="1:12" ht="15.75" x14ac:dyDescent="0.25">
      <c r="A17" s="53"/>
      <c r="B17" s="54"/>
      <c r="C17" s="54"/>
      <c r="D17" s="145" t="s">
        <v>149</v>
      </c>
      <c r="E17" s="53"/>
      <c r="F17" s="55"/>
      <c r="G17" s="55">
        <v>4350</v>
      </c>
      <c r="H17" s="56"/>
      <c r="I17" s="55">
        <f t="shared" si="1"/>
        <v>4350</v>
      </c>
      <c r="J17" s="53">
        <v>9.8000000000000007</v>
      </c>
      <c r="K17" s="55">
        <f t="shared" si="0"/>
        <v>443.87755102040813</v>
      </c>
      <c r="L17" s="57"/>
    </row>
    <row r="18" spans="1:12" ht="15.75" x14ac:dyDescent="0.25">
      <c r="A18" s="53"/>
      <c r="B18" s="54"/>
      <c r="C18" s="54"/>
      <c r="D18" s="145" t="s">
        <v>150</v>
      </c>
      <c r="E18" s="53"/>
      <c r="F18" s="55"/>
      <c r="G18" s="55">
        <v>2305</v>
      </c>
      <c r="H18" s="56"/>
      <c r="I18" s="55">
        <f t="shared" si="1"/>
        <v>2305</v>
      </c>
      <c r="J18" s="53">
        <v>9.8000000000000007</v>
      </c>
      <c r="K18" s="55">
        <f t="shared" si="0"/>
        <v>235.20408163265304</v>
      </c>
      <c r="L18" s="57"/>
    </row>
    <row r="19" spans="1:12" ht="15.75" x14ac:dyDescent="0.25">
      <c r="A19" s="53"/>
      <c r="B19" s="54"/>
      <c r="C19" s="54"/>
      <c r="D19" s="145" t="s">
        <v>151</v>
      </c>
      <c r="E19" s="53"/>
      <c r="F19" s="55"/>
      <c r="G19" s="55">
        <v>2305</v>
      </c>
      <c r="H19" s="56"/>
      <c r="I19" s="55">
        <f t="shared" si="1"/>
        <v>2305</v>
      </c>
      <c r="J19" s="53">
        <v>9.8000000000000007</v>
      </c>
      <c r="K19" s="55">
        <f t="shared" si="0"/>
        <v>235.20408163265304</v>
      </c>
      <c r="L19" s="57"/>
    </row>
    <row r="20" spans="1:12" ht="15.75" x14ac:dyDescent="0.25">
      <c r="A20" s="53"/>
      <c r="B20" s="54"/>
      <c r="C20" s="54"/>
      <c r="D20" s="145" t="s">
        <v>152</v>
      </c>
      <c r="E20" s="53"/>
      <c r="F20" s="55"/>
      <c r="G20" s="55">
        <v>2305</v>
      </c>
      <c r="H20" s="56"/>
      <c r="I20" s="55">
        <f t="shared" si="1"/>
        <v>2305</v>
      </c>
      <c r="J20" s="53">
        <v>9.8000000000000007</v>
      </c>
      <c r="K20" s="55">
        <f t="shared" si="0"/>
        <v>235.20408163265304</v>
      </c>
      <c r="L20" s="57"/>
    </row>
    <row r="21" spans="1:12" ht="15.75" x14ac:dyDescent="0.25">
      <c r="A21" s="53"/>
      <c r="B21" s="54"/>
      <c r="C21" s="54"/>
      <c r="D21" s="145" t="s">
        <v>153</v>
      </c>
      <c r="E21" s="53"/>
      <c r="F21" s="55"/>
      <c r="G21" s="55">
        <v>1460</v>
      </c>
      <c r="H21" s="56"/>
      <c r="I21" s="55">
        <f t="shared" si="1"/>
        <v>1460</v>
      </c>
      <c r="J21" s="53">
        <v>9.8000000000000007</v>
      </c>
      <c r="K21" s="55">
        <f t="shared" si="0"/>
        <v>148.97959183673467</v>
      </c>
      <c r="L21" s="57"/>
    </row>
    <row r="22" spans="1:12" ht="15.75" x14ac:dyDescent="0.25">
      <c r="A22" s="53"/>
      <c r="B22" s="54"/>
      <c r="C22" s="54"/>
      <c r="D22" s="142" t="s">
        <v>154</v>
      </c>
      <c r="E22" s="53"/>
      <c r="F22" s="143">
        <f>SUM(G7:G21)</f>
        <v>43520</v>
      </c>
      <c r="G22" s="55">
        <v>0</v>
      </c>
      <c r="H22" s="56"/>
      <c r="I22" s="55">
        <f t="shared" si="1"/>
        <v>0</v>
      </c>
      <c r="J22" s="53">
        <v>9.8000000000000007</v>
      </c>
      <c r="K22" s="55">
        <f t="shared" si="0"/>
        <v>0</v>
      </c>
      <c r="L22" s="57"/>
    </row>
    <row r="23" spans="1:12" ht="15.75" x14ac:dyDescent="0.25">
      <c r="A23" s="53"/>
      <c r="B23" s="54"/>
      <c r="C23" s="54"/>
      <c r="D23" s="53" t="s">
        <v>129</v>
      </c>
      <c r="E23" s="53" t="s">
        <v>130</v>
      </c>
      <c r="F23" s="55">
        <v>64668</v>
      </c>
      <c r="G23" s="55">
        <v>64668</v>
      </c>
      <c r="H23" s="56"/>
      <c r="I23" s="55">
        <f t="shared" si="1"/>
        <v>64668</v>
      </c>
      <c r="J23" s="53">
        <v>9.8000000000000007</v>
      </c>
      <c r="K23" s="55">
        <f t="shared" si="0"/>
        <v>6598.775510204081</v>
      </c>
      <c r="L23" s="57"/>
    </row>
    <row r="24" spans="1:12" ht="15.75" x14ac:dyDescent="0.25">
      <c r="A24" s="53"/>
      <c r="B24" s="54"/>
      <c r="C24" s="54"/>
      <c r="D24" s="53"/>
      <c r="E24" s="53"/>
      <c r="F24" s="55"/>
      <c r="G24" s="55"/>
      <c r="H24" s="56"/>
      <c r="I24" s="55">
        <f t="shared" si="1"/>
        <v>0</v>
      </c>
      <c r="J24" s="53">
        <v>9.8000000000000007</v>
      </c>
      <c r="K24" s="55">
        <f t="shared" si="0"/>
        <v>0</v>
      </c>
      <c r="L24" s="57"/>
    </row>
    <row r="25" spans="1:12" ht="15.75" x14ac:dyDescent="0.25">
      <c r="A25" s="53"/>
      <c r="B25" s="54"/>
      <c r="C25" s="54"/>
      <c r="D25" s="53"/>
      <c r="E25" s="53"/>
      <c r="F25" s="55"/>
      <c r="G25" s="55"/>
      <c r="H25" s="56"/>
      <c r="I25" s="55">
        <f t="shared" si="1"/>
        <v>0</v>
      </c>
      <c r="J25" s="53">
        <v>9.8000000000000007</v>
      </c>
      <c r="K25" s="55">
        <f t="shared" si="0"/>
        <v>0</v>
      </c>
      <c r="L25" s="57"/>
    </row>
    <row r="26" spans="1:12" ht="15.75" x14ac:dyDescent="0.25">
      <c r="A26" s="53"/>
      <c r="B26" s="54"/>
      <c r="C26" s="54"/>
      <c r="D26" s="53"/>
      <c r="E26" s="53"/>
      <c r="F26" s="55"/>
      <c r="G26" s="55"/>
      <c r="H26" s="56"/>
      <c r="I26" s="55">
        <f t="shared" si="1"/>
        <v>0</v>
      </c>
      <c r="J26" s="53">
        <v>9.8000000000000007</v>
      </c>
      <c r="K26" s="55">
        <f t="shared" si="0"/>
        <v>0</v>
      </c>
      <c r="L26" s="57"/>
    </row>
    <row r="27" spans="1:12" ht="15.75" x14ac:dyDescent="0.25">
      <c r="A27" s="53"/>
      <c r="B27" s="54"/>
      <c r="C27" s="54"/>
      <c r="D27" s="53"/>
      <c r="E27" s="53"/>
      <c r="F27" s="55"/>
      <c r="G27" s="55"/>
      <c r="H27" s="56"/>
      <c r="I27" s="55"/>
      <c r="J27" s="53"/>
      <c r="K27" s="55"/>
      <c r="L27" s="57"/>
    </row>
    <row r="28" spans="1:12" ht="15.75" x14ac:dyDescent="0.25">
      <c r="A28" s="53"/>
      <c r="B28" s="54"/>
      <c r="C28" s="54"/>
      <c r="D28" s="53" t="s">
        <v>125</v>
      </c>
      <c r="E28" s="53" t="s">
        <v>126</v>
      </c>
      <c r="F28" s="55"/>
      <c r="G28" s="55"/>
      <c r="H28" s="56"/>
      <c r="I28" s="55">
        <f t="shared" si="1"/>
        <v>0</v>
      </c>
      <c r="J28" s="53">
        <v>9.8000000000000007</v>
      </c>
      <c r="K28" s="55">
        <f t="shared" si="0"/>
        <v>0</v>
      </c>
      <c r="L28" s="57"/>
    </row>
    <row r="29" spans="1:12" ht="15.75" x14ac:dyDescent="0.25">
      <c r="A29" s="53"/>
      <c r="B29" s="54"/>
      <c r="C29" s="54"/>
      <c r="D29" s="53" t="s">
        <v>197</v>
      </c>
      <c r="E29" s="53"/>
      <c r="F29" s="55">
        <v>2940</v>
      </c>
      <c r="G29" s="55">
        <v>2940</v>
      </c>
      <c r="H29" s="56"/>
      <c r="I29" s="55">
        <f t="shared" si="1"/>
        <v>2940</v>
      </c>
      <c r="J29" s="53">
        <v>9.8000000000000007</v>
      </c>
      <c r="K29" s="55">
        <f t="shared" si="0"/>
        <v>300</v>
      </c>
      <c r="L29" s="57"/>
    </row>
    <row r="30" spans="1:12" ht="15.75" x14ac:dyDescent="0.25">
      <c r="A30" s="53"/>
      <c r="B30" s="54"/>
      <c r="C30" s="54"/>
      <c r="D30" s="53"/>
      <c r="E30" s="53"/>
      <c r="F30" s="55"/>
      <c r="G30" s="55"/>
      <c r="H30" s="56"/>
      <c r="I30" s="55">
        <f t="shared" si="1"/>
        <v>0</v>
      </c>
      <c r="J30" s="53">
        <v>9.8000000000000007</v>
      </c>
      <c r="K30" s="55">
        <f t="shared" si="0"/>
        <v>0</v>
      </c>
      <c r="L30" s="57"/>
    </row>
    <row r="31" spans="1:12" ht="15.75" x14ac:dyDescent="0.25">
      <c r="A31" s="53"/>
      <c r="B31" s="54"/>
      <c r="C31" s="54"/>
      <c r="D31" s="53" t="s">
        <v>192</v>
      </c>
      <c r="E31" s="53" t="s">
        <v>127</v>
      </c>
      <c r="F31" s="55"/>
      <c r="G31" s="55"/>
      <c r="H31" s="56"/>
      <c r="I31" s="55">
        <f t="shared" si="1"/>
        <v>0</v>
      </c>
      <c r="J31" s="53">
        <v>9.8000000000000007</v>
      </c>
      <c r="K31" s="55">
        <f t="shared" si="0"/>
        <v>0</v>
      </c>
      <c r="L31" s="57"/>
    </row>
    <row r="32" spans="1:12" ht="15.75" x14ac:dyDescent="0.25">
      <c r="A32" s="53"/>
      <c r="B32" s="54"/>
      <c r="C32" s="54"/>
      <c r="D32" s="53" t="s">
        <v>193</v>
      </c>
      <c r="E32" s="53"/>
      <c r="F32" s="55"/>
      <c r="G32" s="55">
        <v>5760</v>
      </c>
      <c r="H32" s="56"/>
      <c r="I32" s="55">
        <f t="shared" si="1"/>
        <v>5760</v>
      </c>
      <c r="J32" s="53">
        <v>9.8000000000000007</v>
      </c>
      <c r="K32" s="55">
        <f t="shared" si="0"/>
        <v>587.75510204081627</v>
      </c>
      <c r="L32" s="57"/>
    </row>
    <row r="33" spans="1:12" ht="15.75" x14ac:dyDescent="0.25">
      <c r="A33" s="53"/>
      <c r="B33" s="54"/>
      <c r="C33" s="54"/>
      <c r="D33" s="53" t="s">
        <v>155</v>
      </c>
      <c r="E33" s="53"/>
      <c r="F33" s="55"/>
      <c r="G33" s="55">
        <v>7135</v>
      </c>
      <c r="H33" s="56"/>
      <c r="I33" s="55">
        <f t="shared" si="1"/>
        <v>7135</v>
      </c>
      <c r="J33" s="53">
        <v>9.8000000000000007</v>
      </c>
      <c r="K33" s="55">
        <f t="shared" si="0"/>
        <v>728.0612244897959</v>
      </c>
      <c r="L33" s="57"/>
    </row>
    <row r="34" spans="1:12" ht="15.75" x14ac:dyDescent="0.25">
      <c r="A34" s="53"/>
      <c r="B34" s="54"/>
      <c r="C34" s="54"/>
      <c r="D34" s="142" t="s">
        <v>156</v>
      </c>
      <c r="E34" s="53"/>
      <c r="F34" s="143">
        <v>12895</v>
      </c>
      <c r="G34" s="55">
        <v>0</v>
      </c>
      <c r="H34" s="56"/>
      <c r="I34" s="55">
        <f t="shared" si="1"/>
        <v>0</v>
      </c>
      <c r="J34" s="53">
        <v>9.8000000000000007</v>
      </c>
      <c r="K34" s="55">
        <f t="shared" si="0"/>
        <v>0</v>
      </c>
      <c r="L34" s="57"/>
    </row>
    <row r="35" spans="1:12" ht="15.75" x14ac:dyDescent="0.25">
      <c r="A35" s="53"/>
      <c r="B35" s="54"/>
      <c r="C35" s="54"/>
      <c r="D35" s="53"/>
      <c r="E35" s="53"/>
      <c r="F35" s="55"/>
      <c r="G35" s="55"/>
      <c r="H35" s="56"/>
      <c r="I35" s="55">
        <f t="shared" si="1"/>
        <v>0</v>
      </c>
      <c r="J35" s="53">
        <v>9.8000000000000007</v>
      </c>
      <c r="K35" s="55">
        <f t="shared" si="0"/>
        <v>0</v>
      </c>
      <c r="L35" s="57"/>
    </row>
    <row r="36" spans="1:12" ht="15.75" x14ac:dyDescent="0.25">
      <c r="A36" s="53"/>
      <c r="B36" s="54"/>
      <c r="C36" s="54"/>
      <c r="D36" s="53" t="s">
        <v>163</v>
      </c>
      <c r="E36" s="53" t="s">
        <v>128</v>
      </c>
      <c r="F36" s="55"/>
      <c r="G36" s="55"/>
      <c r="H36" s="56"/>
      <c r="I36" s="55">
        <f t="shared" si="1"/>
        <v>0</v>
      </c>
      <c r="J36" s="53">
        <v>9.8000000000000007</v>
      </c>
      <c r="K36" s="55">
        <f t="shared" si="0"/>
        <v>0</v>
      </c>
      <c r="L36" s="57"/>
    </row>
    <row r="37" spans="1:12" ht="15.75" x14ac:dyDescent="0.25">
      <c r="A37" s="53"/>
      <c r="B37" s="54"/>
      <c r="C37" s="54"/>
      <c r="D37" s="53" t="s">
        <v>157</v>
      </c>
      <c r="E37" s="53"/>
      <c r="F37" s="55"/>
      <c r="G37" s="55">
        <v>7270</v>
      </c>
      <c r="H37" s="56"/>
      <c r="I37" s="55">
        <f t="shared" si="1"/>
        <v>7270</v>
      </c>
      <c r="J37" s="53">
        <v>9.8000000000000007</v>
      </c>
      <c r="K37" s="55">
        <f t="shared" si="0"/>
        <v>741.83673469387747</v>
      </c>
      <c r="L37" s="57"/>
    </row>
    <row r="38" spans="1:12" ht="15.75" x14ac:dyDescent="0.25">
      <c r="A38" s="53"/>
      <c r="B38" s="54"/>
      <c r="C38" s="54"/>
      <c r="D38" s="53" t="s">
        <v>158</v>
      </c>
      <c r="E38" s="53"/>
      <c r="F38" s="55"/>
      <c r="G38" s="55">
        <v>5610</v>
      </c>
      <c r="H38" s="56"/>
      <c r="I38" s="55">
        <f t="shared" si="1"/>
        <v>5610</v>
      </c>
      <c r="J38" s="53">
        <v>9.8000000000000007</v>
      </c>
      <c r="K38" s="55">
        <f t="shared" si="0"/>
        <v>572.44897959183675</v>
      </c>
      <c r="L38" s="57"/>
    </row>
    <row r="39" spans="1:12" ht="15.75" x14ac:dyDescent="0.25">
      <c r="A39" s="53"/>
      <c r="B39" s="54"/>
      <c r="C39" s="54"/>
      <c r="D39" s="53" t="s">
        <v>159</v>
      </c>
      <c r="E39" s="53"/>
      <c r="F39" s="55"/>
      <c r="G39" s="55">
        <v>4195</v>
      </c>
      <c r="H39" s="56"/>
      <c r="I39" s="55">
        <f t="shared" si="1"/>
        <v>4195</v>
      </c>
      <c r="J39" s="53">
        <v>9.8000000000000007</v>
      </c>
      <c r="K39" s="55">
        <f t="shared" si="0"/>
        <v>428.0612244897959</v>
      </c>
      <c r="L39" s="57"/>
    </row>
    <row r="40" spans="1:12" ht="15.75" x14ac:dyDescent="0.25">
      <c r="A40" s="53"/>
      <c r="B40" s="54"/>
      <c r="C40" s="54"/>
      <c r="D40" s="53" t="s">
        <v>160</v>
      </c>
      <c r="E40" s="53"/>
      <c r="F40" s="55"/>
      <c r="G40" s="55">
        <v>2650</v>
      </c>
      <c r="H40" s="56"/>
      <c r="I40" s="55">
        <f t="shared" si="1"/>
        <v>2650</v>
      </c>
      <c r="J40" s="53">
        <v>9.8000000000000007</v>
      </c>
      <c r="K40" s="55">
        <f t="shared" si="0"/>
        <v>270.40816326530609</v>
      </c>
      <c r="L40" s="57"/>
    </row>
    <row r="41" spans="1:12" ht="15.75" x14ac:dyDescent="0.25">
      <c r="A41" s="53"/>
      <c r="B41" s="54"/>
      <c r="C41" s="54"/>
      <c r="D41" s="53" t="s">
        <v>161</v>
      </c>
      <c r="E41" s="53"/>
      <c r="F41" s="55"/>
      <c r="G41" s="55">
        <v>2650</v>
      </c>
      <c r="H41" s="56"/>
      <c r="I41" s="55">
        <f t="shared" si="1"/>
        <v>2650</v>
      </c>
      <c r="J41" s="53">
        <v>9.8000000000000007</v>
      </c>
      <c r="K41" s="55">
        <f t="shared" si="0"/>
        <v>270.40816326530609</v>
      </c>
      <c r="L41" s="57"/>
    </row>
    <row r="42" spans="1:12" ht="15.75" x14ac:dyDescent="0.25">
      <c r="A42" s="53"/>
      <c r="B42" s="54"/>
      <c r="C42" s="54"/>
      <c r="D42" s="53" t="s">
        <v>162</v>
      </c>
      <c r="E42" s="53" t="s">
        <v>86</v>
      </c>
      <c r="F42" s="143">
        <f>SUM(G37:G42)</f>
        <v>26570</v>
      </c>
      <c r="G42" s="55">
        <v>4195</v>
      </c>
      <c r="H42" s="56"/>
      <c r="I42" s="55">
        <f t="shared" si="1"/>
        <v>4195</v>
      </c>
      <c r="J42" s="53">
        <v>9.8000000000000007</v>
      </c>
      <c r="K42" s="55">
        <f t="shared" si="0"/>
        <v>428.0612244897959</v>
      </c>
      <c r="L42" s="57"/>
    </row>
    <row r="43" spans="1:12" ht="15.75" x14ac:dyDescent="0.25">
      <c r="A43" s="53"/>
      <c r="B43" s="54"/>
      <c r="C43" s="54"/>
      <c r="D43" s="53"/>
      <c r="E43" s="53"/>
      <c r="F43" s="144"/>
      <c r="G43" s="55"/>
      <c r="H43" s="56"/>
      <c r="I43" s="55">
        <f t="shared" si="1"/>
        <v>0</v>
      </c>
      <c r="J43" s="53">
        <v>9.8000000000000007</v>
      </c>
      <c r="K43" s="55">
        <f t="shared" si="0"/>
        <v>0</v>
      </c>
      <c r="L43" s="57"/>
    </row>
    <row r="44" spans="1:12" ht="15.75" x14ac:dyDescent="0.25">
      <c r="A44" s="53"/>
      <c r="B44" s="54"/>
      <c r="C44" s="54"/>
      <c r="D44" s="53"/>
      <c r="E44" s="53"/>
      <c r="F44" s="55"/>
      <c r="G44" s="55"/>
      <c r="H44" s="56"/>
      <c r="I44" s="55">
        <f t="shared" si="1"/>
        <v>0</v>
      </c>
      <c r="J44" s="53">
        <v>9.8000000000000007</v>
      </c>
      <c r="K44" s="55">
        <f t="shared" si="0"/>
        <v>0</v>
      </c>
      <c r="L44" s="57"/>
    </row>
    <row r="45" spans="1:12" ht="15.75" x14ac:dyDescent="0.25">
      <c r="A45" s="53"/>
      <c r="B45" s="54"/>
      <c r="C45" s="54"/>
      <c r="D45" s="53" t="s">
        <v>131</v>
      </c>
      <c r="E45" s="53" t="s">
        <v>133</v>
      </c>
      <c r="F45" s="55">
        <v>1697</v>
      </c>
      <c r="G45" s="55">
        <v>1697</v>
      </c>
      <c r="H45" s="56"/>
      <c r="I45" s="55">
        <f t="shared" si="1"/>
        <v>1697</v>
      </c>
      <c r="J45" s="53">
        <v>9.8000000000000007</v>
      </c>
      <c r="K45" s="55">
        <f t="shared" si="0"/>
        <v>173.16326530612244</v>
      </c>
      <c r="L45" s="57"/>
    </row>
    <row r="46" spans="1:12" ht="15.75" x14ac:dyDescent="0.25">
      <c r="A46" s="53"/>
      <c r="B46" s="54"/>
      <c r="C46" s="54"/>
      <c r="D46" s="53" t="s">
        <v>132</v>
      </c>
      <c r="E46" s="53"/>
      <c r="F46" s="55"/>
      <c r="G46" s="55"/>
      <c r="H46" s="56"/>
      <c r="I46" s="55">
        <f t="shared" si="1"/>
        <v>0</v>
      </c>
      <c r="J46" s="53">
        <v>9.8000000000000007</v>
      </c>
      <c r="K46" s="55">
        <f t="shared" si="0"/>
        <v>0</v>
      </c>
      <c r="L46" s="57"/>
    </row>
    <row r="47" spans="1:12" ht="15.75" x14ac:dyDescent="0.25">
      <c r="A47" s="53"/>
      <c r="B47" s="54"/>
      <c r="C47" s="54"/>
      <c r="D47" s="53"/>
      <c r="E47" s="53"/>
      <c r="F47" s="55"/>
      <c r="G47" s="55"/>
      <c r="H47" s="56"/>
      <c r="I47" s="55">
        <f t="shared" si="1"/>
        <v>0</v>
      </c>
      <c r="J47" s="53">
        <v>9.8000000000000007</v>
      </c>
      <c r="K47" s="55">
        <f t="shared" si="0"/>
        <v>0</v>
      </c>
      <c r="L47" s="57"/>
    </row>
    <row r="48" spans="1:12" ht="15.75" x14ac:dyDescent="0.25">
      <c r="A48" s="53"/>
      <c r="B48" s="54"/>
      <c r="C48" s="54"/>
      <c r="D48" s="53"/>
      <c r="E48" s="53" t="s">
        <v>134</v>
      </c>
      <c r="F48" s="55"/>
      <c r="G48" s="55"/>
      <c r="H48" s="56"/>
      <c r="I48" s="55">
        <f t="shared" si="1"/>
        <v>0</v>
      </c>
      <c r="J48" s="53">
        <v>9.8000000000000007</v>
      </c>
      <c r="K48" s="55">
        <f t="shared" si="0"/>
        <v>0</v>
      </c>
      <c r="L48" s="57"/>
    </row>
    <row r="49" spans="1:12" ht="15.75" x14ac:dyDescent="0.25">
      <c r="A49" s="53"/>
      <c r="B49" s="54"/>
      <c r="C49" s="54"/>
      <c r="D49" s="53" t="s">
        <v>164</v>
      </c>
      <c r="E49" s="53"/>
      <c r="F49" s="55"/>
      <c r="G49" s="55">
        <v>10710</v>
      </c>
      <c r="H49" s="56"/>
      <c r="I49" s="55">
        <f t="shared" si="1"/>
        <v>10710</v>
      </c>
      <c r="J49" s="53">
        <v>9.8000000000000007</v>
      </c>
      <c r="K49" s="55">
        <f t="shared" si="0"/>
        <v>1092.8571428571429</v>
      </c>
      <c r="L49" s="57"/>
    </row>
    <row r="50" spans="1:12" ht="15.75" x14ac:dyDescent="0.25">
      <c r="A50" s="53"/>
      <c r="B50" s="54"/>
      <c r="C50" s="54"/>
      <c r="D50" s="53" t="s">
        <v>165</v>
      </c>
      <c r="E50" s="53"/>
      <c r="F50" s="55"/>
      <c r="G50" s="55">
        <v>9470</v>
      </c>
      <c r="H50" s="56"/>
      <c r="I50" s="55">
        <f t="shared" si="1"/>
        <v>9470</v>
      </c>
      <c r="J50" s="53">
        <v>9.8000000000000007</v>
      </c>
      <c r="K50" s="55">
        <f t="shared" si="0"/>
        <v>966.32653061224482</v>
      </c>
      <c r="L50" s="57"/>
    </row>
    <row r="51" spans="1:12" ht="15.75" x14ac:dyDescent="0.25">
      <c r="A51" s="53"/>
      <c r="B51" s="54"/>
      <c r="C51" s="54"/>
      <c r="D51" s="53" t="s">
        <v>166</v>
      </c>
      <c r="E51" s="53"/>
      <c r="F51" s="55"/>
      <c r="G51" s="55">
        <v>9210</v>
      </c>
      <c r="H51" s="56"/>
      <c r="I51" s="55">
        <f t="shared" si="1"/>
        <v>9210</v>
      </c>
      <c r="J51" s="53">
        <v>9.8000000000000007</v>
      </c>
      <c r="K51" s="55">
        <f t="shared" si="0"/>
        <v>939.79591836734687</v>
      </c>
      <c r="L51" s="57"/>
    </row>
    <row r="52" spans="1:12" ht="15.75" x14ac:dyDescent="0.25">
      <c r="A52" s="53"/>
      <c r="B52" s="54"/>
      <c r="C52" s="54"/>
      <c r="D52" s="53" t="s">
        <v>167</v>
      </c>
      <c r="E52" s="53"/>
      <c r="F52" s="55"/>
      <c r="G52" s="55">
        <v>6895</v>
      </c>
      <c r="H52" s="56"/>
      <c r="I52" s="55">
        <f t="shared" si="1"/>
        <v>6895</v>
      </c>
      <c r="J52" s="53">
        <v>9.8000000000000007</v>
      </c>
      <c r="K52" s="55">
        <f t="shared" si="0"/>
        <v>703.57142857142856</v>
      </c>
      <c r="L52" s="57"/>
    </row>
    <row r="53" spans="1:12" ht="15.75" x14ac:dyDescent="0.25">
      <c r="A53" s="53"/>
      <c r="B53" s="54"/>
      <c r="C53" s="54"/>
      <c r="D53" s="53" t="s">
        <v>159</v>
      </c>
      <c r="E53" s="53"/>
      <c r="F53" s="55"/>
      <c r="G53" s="55">
        <v>6895</v>
      </c>
      <c r="H53" s="56"/>
      <c r="I53" s="55">
        <f t="shared" si="1"/>
        <v>6895</v>
      </c>
      <c r="J53" s="53">
        <v>9.8000000000000007</v>
      </c>
      <c r="K53" s="55">
        <f t="shared" si="0"/>
        <v>703.57142857142856</v>
      </c>
      <c r="L53" s="57"/>
    </row>
    <row r="54" spans="1:12" ht="15.75" x14ac:dyDescent="0.25">
      <c r="A54" s="53"/>
      <c r="B54" s="54"/>
      <c r="C54" s="54"/>
      <c r="D54" s="53" t="s">
        <v>168</v>
      </c>
      <c r="E54" s="53"/>
      <c r="F54" s="55"/>
      <c r="G54" s="55">
        <v>6895</v>
      </c>
      <c r="H54" s="56"/>
      <c r="I54" s="55">
        <f t="shared" si="1"/>
        <v>6895</v>
      </c>
      <c r="J54" s="53">
        <v>9.8000000000000007</v>
      </c>
      <c r="K54" s="55">
        <f t="shared" si="0"/>
        <v>703.57142857142856</v>
      </c>
      <c r="L54" s="57"/>
    </row>
    <row r="55" spans="1:12" ht="15.75" x14ac:dyDescent="0.25">
      <c r="A55" s="53"/>
      <c r="B55" s="54"/>
      <c r="C55" s="54"/>
      <c r="D55" s="53" t="s">
        <v>169</v>
      </c>
      <c r="E55" s="53"/>
      <c r="F55" s="55"/>
      <c r="G55" s="55">
        <v>4350</v>
      </c>
      <c r="H55" s="56"/>
      <c r="I55" s="55">
        <f t="shared" si="1"/>
        <v>4350</v>
      </c>
      <c r="J55" s="53">
        <v>9.8000000000000007</v>
      </c>
      <c r="K55" s="55">
        <f t="shared" si="0"/>
        <v>443.87755102040813</v>
      </c>
      <c r="L55" s="57"/>
    </row>
    <row r="56" spans="1:12" ht="15.75" x14ac:dyDescent="0.25">
      <c r="A56" s="53"/>
      <c r="B56" s="54"/>
      <c r="C56" s="54"/>
      <c r="D56" s="53" t="s">
        <v>170</v>
      </c>
      <c r="E56" s="53"/>
      <c r="F56" s="55"/>
      <c r="G56" s="55">
        <v>3600</v>
      </c>
      <c r="H56" s="56"/>
      <c r="I56" s="55">
        <f t="shared" si="1"/>
        <v>3600</v>
      </c>
      <c r="J56" s="53">
        <v>9.8000000000000007</v>
      </c>
      <c r="K56" s="55">
        <f t="shared" si="0"/>
        <v>367.34693877551018</v>
      </c>
      <c r="L56" s="57"/>
    </row>
    <row r="57" spans="1:12" ht="15.75" x14ac:dyDescent="0.25">
      <c r="A57" s="53"/>
      <c r="B57" s="54"/>
      <c r="C57" s="54"/>
      <c r="D57" s="53" t="s">
        <v>171</v>
      </c>
      <c r="E57" s="53"/>
      <c r="F57" s="55"/>
      <c r="G57" s="55">
        <v>5610</v>
      </c>
      <c r="H57" s="56"/>
      <c r="I57" s="55">
        <f t="shared" si="1"/>
        <v>5610</v>
      </c>
      <c r="J57" s="53">
        <v>9.8000000000000007</v>
      </c>
      <c r="K57" s="55">
        <f t="shared" si="0"/>
        <v>572.44897959183675</v>
      </c>
      <c r="L57" s="57"/>
    </row>
    <row r="58" spans="1:12" ht="15.75" x14ac:dyDescent="0.25">
      <c r="A58" s="53"/>
      <c r="B58" s="54"/>
      <c r="C58" s="54"/>
      <c r="D58" s="53" t="s">
        <v>172</v>
      </c>
      <c r="E58" s="53"/>
      <c r="F58" s="55"/>
      <c r="G58" s="55">
        <v>5610</v>
      </c>
      <c r="H58" s="56"/>
      <c r="I58" s="55">
        <f t="shared" si="1"/>
        <v>5610</v>
      </c>
      <c r="J58" s="53">
        <v>9.8000000000000007</v>
      </c>
      <c r="K58" s="55">
        <f t="shared" si="0"/>
        <v>572.44897959183675</v>
      </c>
      <c r="L58" s="57"/>
    </row>
    <row r="59" spans="1:12" ht="15.75" x14ac:dyDescent="0.25">
      <c r="A59" s="53"/>
      <c r="B59" s="54"/>
      <c r="C59" s="54"/>
      <c r="D59" s="53" t="s">
        <v>173</v>
      </c>
      <c r="E59" s="53"/>
      <c r="F59" s="55"/>
      <c r="G59" s="55">
        <v>5610</v>
      </c>
      <c r="H59" s="56"/>
      <c r="I59" s="55">
        <f t="shared" si="1"/>
        <v>5610</v>
      </c>
      <c r="J59" s="53">
        <v>9.8000000000000007</v>
      </c>
      <c r="K59" s="55">
        <f t="shared" si="0"/>
        <v>572.44897959183675</v>
      </c>
      <c r="L59" s="57"/>
    </row>
    <row r="60" spans="1:12" ht="15.75" x14ac:dyDescent="0.25">
      <c r="A60" s="53"/>
      <c r="B60" s="54"/>
      <c r="C60" s="54"/>
      <c r="D60" s="53" t="s">
        <v>186</v>
      </c>
      <c r="E60" s="53"/>
      <c r="F60" s="55"/>
      <c r="G60" s="55">
        <v>4840</v>
      </c>
      <c r="H60" s="56"/>
      <c r="I60" s="55">
        <f t="shared" si="1"/>
        <v>4840</v>
      </c>
      <c r="J60" s="53">
        <v>9.8000000000000007</v>
      </c>
      <c r="K60" s="55">
        <f t="shared" si="0"/>
        <v>493.87755102040813</v>
      </c>
      <c r="L60" s="57"/>
    </row>
    <row r="61" spans="1:12" ht="15.75" x14ac:dyDescent="0.25">
      <c r="A61" s="53"/>
      <c r="B61" s="54"/>
      <c r="C61" s="54"/>
      <c r="D61" s="53" t="s">
        <v>174</v>
      </c>
      <c r="E61" s="53"/>
      <c r="F61" s="55"/>
      <c r="G61" s="55">
        <v>7110</v>
      </c>
      <c r="H61" s="56"/>
      <c r="I61" s="55">
        <f t="shared" si="1"/>
        <v>7110</v>
      </c>
      <c r="J61" s="53">
        <v>9.8000000000000007</v>
      </c>
      <c r="K61" s="55">
        <f t="shared" si="0"/>
        <v>725.51020408163265</v>
      </c>
      <c r="L61" s="57"/>
    </row>
    <row r="62" spans="1:12" ht="15.75" x14ac:dyDescent="0.25">
      <c r="A62" s="53"/>
      <c r="B62" s="54"/>
      <c r="C62" s="54"/>
      <c r="D62" s="53" t="s">
        <v>175</v>
      </c>
      <c r="E62" s="53"/>
      <c r="F62" s="55"/>
      <c r="G62" s="55">
        <v>6090</v>
      </c>
      <c r="H62" s="56"/>
      <c r="I62" s="55">
        <f t="shared" si="1"/>
        <v>6090</v>
      </c>
      <c r="J62" s="53">
        <v>9.8000000000000007</v>
      </c>
      <c r="K62" s="55">
        <f t="shared" si="0"/>
        <v>621.42857142857133</v>
      </c>
      <c r="L62" s="57"/>
    </row>
    <row r="63" spans="1:12" ht="15.75" x14ac:dyDescent="0.25">
      <c r="A63" s="53"/>
      <c r="B63" s="54"/>
      <c r="C63" s="54"/>
      <c r="D63" s="53"/>
      <c r="E63" s="53"/>
      <c r="F63" s="55"/>
      <c r="G63" s="55"/>
      <c r="H63" s="56"/>
      <c r="I63" s="55">
        <f t="shared" si="1"/>
        <v>0</v>
      </c>
      <c r="J63" s="53">
        <v>9.8000000000000007</v>
      </c>
      <c r="K63" s="55">
        <f t="shared" si="0"/>
        <v>0</v>
      </c>
      <c r="L63" s="57"/>
    </row>
    <row r="64" spans="1:12" ht="15.75" x14ac:dyDescent="0.25">
      <c r="A64" s="53"/>
      <c r="B64" s="54"/>
      <c r="C64" s="54"/>
      <c r="D64" s="53"/>
      <c r="E64" s="144"/>
      <c r="F64" s="144">
        <f>SUM(G49:G62)</f>
        <v>92895</v>
      </c>
      <c r="G64" s="55"/>
      <c r="H64" s="56"/>
      <c r="I64" s="55">
        <f t="shared" si="1"/>
        <v>0</v>
      </c>
      <c r="J64" s="53">
        <v>9.8000000000000007</v>
      </c>
      <c r="K64" s="55">
        <f t="shared" si="0"/>
        <v>0</v>
      </c>
      <c r="L64" s="57"/>
    </row>
    <row r="65" spans="1:12" ht="15.75" x14ac:dyDescent="0.25">
      <c r="A65" s="53"/>
      <c r="B65" s="54"/>
      <c r="C65" s="54"/>
      <c r="D65" s="53"/>
      <c r="E65" s="53"/>
      <c r="F65" s="55"/>
      <c r="G65" s="55"/>
      <c r="H65" s="56"/>
      <c r="I65" s="55">
        <f t="shared" si="1"/>
        <v>0</v>
      </c>
      <c r="J65" s="53">
        <v>9.8000000000000007</v>
      </c>
      <c r="K65" s="55">
        <f t="shared" si="0"/>
        <v>0</v>
      </c>
      <c r="L65" s="57"/>
    </row>
    <row r="66" spans="1:12" ht="15.75" x14ac:dyDescent="0.25">
      <c r="A66" s="53"/>
      <c r="B66" s="54"/>
      <c r="C66" s="54"/>
      <c r="D66" s="55"/>
      <c r="E66" s="53"/>
      <c r="F66" s="55"/>
      <c r="G66" s="55"/>
      <c r="H66" s="56"/>
      <c r="I66" s="55">
        <f t="shared" si="1"/>
        <v>0</v>
      </c>
      <c r="J66" s="53">
        <v>9.8000000000000007</v>
      </c>
      <c r="K66" s="55">
        <f t="shared" si="0"/>
        <v>0</v>
      </c>
      <c r="L66" s="57"/>
    </row>
    <row r="67" spans="1:12" ht="15.75" x14ac:dyDescent="0.25">
      <c r="A67" s="53"/>
      <c r="B67" s="54"/>
      <c r="C67" s="54"/>
      <c r="D67" s="53" t="s">
        <v>135</v>
      </c>
      <c r="E67" s="53" t="s">
        <v>136</v>
      </c>
      <c r="F67" s="55">
        <v>2000</v>
      </c>
      <c r="G67" s="117">
        <v>2000</v>
      </c>
      <c r="H67" s="56"/>
      <c r="I67" s="55">
        <f t="shared" si="1"/>
        <v>2000</v>
      </c>
      <c r="J67" s="53">
        <v>9.8000000000000007</v>
      </c>
      <c r="K67" s="55">
        <f t="shared" si="0"/>
        <v>204.08163265306121</v>
      </c>
      <c r="L67" s="57"/>
    </row>
    <row r="68" spans="1:12" ht="15.75" x14ac:dyDescent="0.25">
      <c r="A68" s="53"/>
      <c r="B68" s="54"/>
      <c r="C68" s="54"/>
      <c r="D68" s="53"/>
      <c r="E68" s="53"/>
      <c r="F68" s="55"/>
      <c r="G68" s="55"/>
      <c r="H68" s="56"/>
      <c r="I68" s="55">
        <f t="shared" si="1"/>
        <v>0</v>
      </c>
      <c r="J68" s="53">
        <v>9.8000000000000007</v>
      </c>
      <c r="K68" s="55">
        <f t="shared" si="0"/>
        <v>0</v>
      </c>
      <c r="L68" s="57"/>
    </row>
    <row r="69" spans="1:12" ht="15.75" x14ac:dyDescent="0.25">
      <c r="A69" s="53"/>
      <c r="B69" s="54"/>
      <c r="C69" s="54"/>
      <c r="D69" s="53" t="s">
        <v>201</v>
      </c>
      <c r="E69" s="53" t="s">
        <v>194</v>
      </c>
      <c r="F69" s="55"/>
      <c r="G69" s="55"/>
      <c r="H69" s="56"/>
      <c r="I69" s="55">
        <f t="shared" si="1"/>
        <v>0</v>
      </c>
      <c r="J69" s="53">
        <v>9.8000000000000007</v>
      </c>
      <c r="K69" s="55">
        <f t="shared" si="0"/>
        <v>0</v>
      </c>
      <c r="L69" s="57"/>
    </row>
    <row r="70" spans="1:12" ht="15.75" x14ac:dyDescent="0.25">
      <c r="A70" s="53"/>
      <c r="B70" s="54"/>
      <c r="C70" s="54"/>
      <c r="D70" s="55" t="s">
        <v>180</v>
      </c>
      <c r="E70" s="53"/>
      <c r="F70" s="55"/>
      <c r="G70" s="55">
        <v>190</v>
      </c>
      <c r="H70" s="56"/>
      <c r="I70" s="55">
        <f t="shared" si="1"/>
        <v>190</v>
      </c>
      <c r="J70" s="53">
        <v>9.8000000000000007</v>
      </c>
      <c r="K70" s="55">
        <f t="shared" si="0"/>
        <v>19.387755102040813</v>
      </c>
      <c r="L70" s="57"/>
    </row>
    <row r="71" spans="1:12" ht="15.75" x14ac:dyDescent="0.25">
      <c r="A71" s="53"/>
      <c r="B71" s="54"/>
      <c r="C71" s="54"/>
      <c r="D71" s="55" t="s">
        <v>176</v>
      </c>
      <c r="E71" s="53"/>
      <c r="F71" s="55"/>
      <c r="G71" s="55">
        <v>145</v>
      </c>
      <c r="H71" s="56"/>
      <c r="I71" s="55">
        <f t="shared" si="1"/>
        <v>145</v>
      </c>
      <c r="J71" s="53">
        <v>9.8000000000000007</v>
      </c>
      <c r="K71" s="55">
        <f t="shared" si="0"/>
        <v>14.795918367346937</v>
      </c>
      <c r="L71" s="57"/>
    </row>
    <row r="72" spans="1:12" ht="15.75" x14ac:dyDescent="0.25">
      <c r="A72" s="53"/>
      <c r="B72" s="54"/>
      <c r="C72" s="54"/>
      <c r="D72" s="55" t="s">
        <v>177</v>
      </c>
      <c r="E72" s="53"/>
      <c r="F72" s="55"/>
      <c r="G72" s="55">
        <v>210</v>
      </c>
      <c r="H72" s="56"/>
      <c r="I72" s="55">
        <f t="shared" si="1"/>
        <v>210</v>
      </c>
      <c r="J72" s="53">
        <v>9.8000000000000007</v>
      </c>
      <c r="K72" s="55">
        <f t="shared" si="0"/>
        <v>21.428571428571427</v>
      </c>
      <c r="L72" s="57"/>
    </row>
    <row r="73" spans="1:12" ht="15.75" x14ac:dyDescent="0.25">
      <c r="A73" s="53"/>
      <c r="B73" s="54"/>
      <c r="C73" s="54"/>
      <c r="D73" s="55" t="s">
        <v>178</v>
      </c>
      <c r="E73" s="53"/>
      <c r="F73" s="55"/>
      <c r="G73" s="55">
        <v>210</v>
      </c>
      <c r="H73" s="56"/>
      <c r="I73" s="55">
        <f t="shared" si="1"/>
        <v>210</v>
      </c>
      <c r="J73" s="53">
        <v>9.8000000000000007</v>
      </c>
      <c r="K73" s="55">
        <f t="shared" si="0"/>
        <v>21.428571428571427</v>
      </c>
      <c r="L73" s="57"/>
    </row>
    <row r="74" spans="1:12" ht="15.75" x14ac:dyDescent="0.25">
      <c r="A74" s="53"/>
      <c r="B74" s="54"/>
      <c r="C74" s="54"/>
      <c r="D74" s="55" t="s">
        <v>179</v>
      </c>
      <c r="E74" s="53"/>
      <c r="F74" s="55"/>
      <c r="G74" s="55">
        <v>210</v>
      </c>
      <c r="H74" s="56"/>
      <c r="I74" s="55">
        <f t="shared" si="1"/>
        <v>210</v>
      </c>
      <c r="J74" s="53">
        <v>9.8000000000000007</v>
      </c>
      <c r="K74" s="55">
        <f t="shared" si="0"/>
        <v>21.428571428571427</v>
      </c>
      <c r="L74" s="57"/>
    </row>
    <row r="75" spans="1:12" ht="15.75" x14ac:dyDescent="0.25">
      <c r="A75" s="53"/>
      <c r="B75" s="54"/>
      <c r="C75" s="54"/>
      <c r="D75" s="53" t="s">
        <v>200</v>
      </c>
      <c r="E75" s="53"/>
      <c r="F75" s="55"/>
      <c r="G75" s="55">
        <v>220</v>
      </c>
      <c r="H75" s="56"/>
      <c r="I75" s="55">
        <f t="shared" si="1"/>
        <v>220</v>
      </c>
      <c r="J75" s="53">
        <v>9.8000000000000007</v>
      </c>
      <c r="K75" s="55">
        <f t="shared" si="0"/>
        <v>22.448979591836732</v>
      </c>
      <c r="L75" s="57"/>
    </row>
    <row r="76" spans="1:12" ht="15.75" x14ac:dyDescent="0.25">
      <c r="A76" s="53"/>
      <c r="B76" s="54"/>
      <c r="C76" s="54"/>
      <c r="D76" s="53"/>
      <c r="E76" s="53"/>
      <c r="F76" s="144">
        <f>SUM(G70:G75)</f>
        <v>1185</v>
      </c>
      <c r="G76" s="55"/>
      <c r="H76" s="56"/>
      <c r="I76" s="55">
        <f t="shared" si="1"/>
        <v>0</v>
      </c>
      <c r="J76" s="53">
        <v>9.8000000000000007</v>
      </c>
      <c r="K76" s="55">
        <f t="shared" si="0"/>
        <v>0</v>
      </c>
      <c r="L76" s="57"/>
    </row>
    <row r="77" spans="1:12" ht="15.75" x14ac:dyDescent="0.25">
      <c r="A77" s="53">
        <v>12</v>
      </c>
      <c r="B77" s="54">
        <v>1</v>
      </c>
      <c r="C77" s="54"/>
      <c r="D77" s="53"/>
      <c r="E77" s="53"/>
      <c r="F77" s="55"/>
      <c r="G77" s="55"/>
      <c r="H77" s="56">
        <v>1</v>
      </c>
      <c r="I77" s="55">
        <f t="shared" si="1"/>
        <v>0</v>
      </c>
      <c r="J77" s="53">
        <v>9.8000000000000007</v>
      </c>
      <c r="K77" s="55">
        <f t="shared" si="0"/>
        <v>0</v>
      </c>
      <c r="L77" s="57" t="s">
        <v>0</v>
      </c>
    </row>
    <row r="78" spans="1:12" ht="15.75" x14ac:dyDescent="0.25">
      <c r="A78" s="53"/>
      <c r="B78" s="54"/>
      <c r="C78" s="54"/>
      <c r="D78" s="53"/>
      <c r="E78" s="53"/>
      <c r="F78" s="55" t="s">
        <v>12</v>
      </c>
      <c r="G78" s="55"/>
      <c r="H78" s="56"/>
      <c r="I78" s="55">
        <f t="shared" si="1"/>
        <v>0</v>
      </c>
      <c r="J78" s="53">
        <v>9.8000000000000007</v>
      </c>
      <c r="K78" s="55">
        <f t="shared" si="0"/>
        <v>0</v>
      </c>
      <c r="L78" s="57"/>
    </row>
    <row r="79" spans="1:12" ht="15.75" x14ac:dyDescent="0.25">
      <c r="A79" s="53"/>
      <c r="B79" s="54"/>
      <c r="C79" s="54"/>
      <c r="D79" s="55" t="s">
        <v>164</v>
      </c>
      <c r="E79" s="53" t="s">
        <v>137</v>
      </c>
      <c r="F79" s="55"/>
      <c r="G79" s="55">
        <v>7110</v>
      </c>
      <c r="H79" s="56"/>
      <c r="I79" s="55">
        <f t="shared" si="1"/>
        <v>7110</v>
      </c>
      <c r="J79" s="53">
        <v>9.8000000000000007</v>
      </c>
      <c r="K79" s="55">
        <f t="shared" si="0"/>
        <v>725.51020408163265</v>
      </c>
      <c r="L79" s="57"/>
    </row>
    <row r="80" spans="1:12" ht="15.75" x14ac:dyDescent="0.25">
      <c r="A80" s="53"/>
      <c r="B80" s="54"/>
      <c r="C80" s="54"/>
      <c r="D80" s="55" t="s">
        <v>157</v>
      </c>
      <c r="E80" s="53"/>
      <c r="F80" s="55"/>
      <c r="G80" s="55">
        <v>5770</v>
      </c>
      <c r="H80" s="56"/>
      <c r="I80" s="55">
        <f t="shared" si="1"/>
        <v>5770</v>
      </c>
      <c r="J80" s="53">
        <v>9.8000000000000007</v>
      </c>
      <c r="K80" s="55">
        <f t="shared" si="0"/>
        <v>588.77551020408157</v>
      </c>
      <c r="L80" s="57"/>
    </row>
    <row r="81" spans="1:12" ht="15.75" x14ac:dyDescent="0.25">
      <c r="A81" s="53"/>
      <c r="B81" s="54"/>
      <c r="C81" s="54"/>
      <c r="D81" s="55" t="s">
        <v>181</v>
      </c>
      <c r="E81" s="53"/>
      <c r="F81" s="55"/>
      <c r="G81" s="55">
        <v>5610</v>
      </c>
      <c r="H81" s="56"/>
      <c r="I81" s="55">
        <f t="shared" si="1"/>
        <v>5610</v>
      </c>
      <c r="J81" s="53">
        <v>9.8000000000000007</v>
      </c>
      <c r="K81" s="55">
        <f t="shared" si="0"/>
        <v>572.44897959183675</v>
      </c>
      <c r="L81" s="57"/>
    </row>
    <row r="82" spans="1:12" ht="15.75" x14ac:dyDescent="0.25">
      <c r="A82" s="53"/>
      <c r="B82" s="54"/>
      <c r="C82" s="54"/>
      <c r="D82" s="55" t="s">
        <v>182</v>
      </c>
      <c r="E82" s="53"/>
      <c r="F82" s="55"/>
      <c r="G82" s="55">
        <v>6070</v>
      </c>
      <c r="H82" s="56"/>
      <c r="I82" s="55">
        <f t="shared" si="1"/>
        <v>6070</v>
      </c>
      <c r="J82" s="53">
        <v>9.8000000000000007</v>
      </c>
      <c r="K82" s="55">
        <f t="shared" si="0"/>
        <v>619.38775510204073</v>
      </c>
      <c r="L82" s="57"/>
    </row>
    <row r="83" spans="1:12" ht="15.75" x14ac:dyDescent="0.25">
      <c r="A83" s="53"/>
      <c r="B83" s="54"/>
      <c r="C83" s="54"/>
      <c r="D83" s="55" t="s">
        <v>183</v>
      </c>
      <c r="E83" s="53"/>
      <c r="F83" s="55"/>
      <c r="G83" s="55">
        <v>2650</v>
      </c>
      <c r="H83" s="56"/>
      <c r="I83" s="55">
        <f t="shared" si="1"/>
        <v>2650</v>
      </c>
      <c r="J83" s="53">
        <v>9.8000000000000007</v>
      </c>
      <c r="K83" s="55">
        <f t="shared" si="0"/>
        <v>270.40816326530609</v>
      </c>
      <c r="L83" s="57"/>
    </row>
    <row r="84" spans="1:12" ht="15.75" x14ac:dyDescent="0.25">
      <c r="A84" s="53"/>
      <c r="B84" s="54"/>
      <c r="C84" s="54"/>
      <c r="D84" s="55" t="s">
        <v>184</v>
      </c>
      <c r="E84" s="53"/>
      <c r="F84" s="55"/>
      <c r="G84" s="55">
        <v>12900</v>
      </c>
      <c r="H84" s="56"/>
      <c r="I84" s="55">
        <f t="shared" si="1"/>
        <v>12900</v>
      </c>
      <c r="J84" s="53">
        <v>9.8000000000000007</v>
      </c>
      <c r="K84" s="55">
        <f t="shared" si="0"/>
        <v>1316.3265306122448</v>
      </c>
      <c r="L84" s="57"/>
    </row>
    <row r="85" spans="1:12" ht="15.75" x14ac:dyDescent="0.25">
      <c r="A85" s="53"/>
      <c r="B85" s="54"/>
      <c r="C85" s="54"/>
      <c r="D85" s="55" t="s">
        <v>174</v>
      </c>
      <c r="E85" s="53"/>
      <c r="F85" s="55"/>
      <c r="G85" s="55">
        <v>5610</v>
      </c>
      <c r="H85" s="56"/>
      <c r="I85" s="55">
        <f t="shared" si="1"/>
        <v>5610</v>
      </c>
      <c r="J85" s="53">
        <v>9.8000000000000007</v>
      </c>
      <c r="K85" s="55">
        <f t="shared" si="0"/>
        <v>572.44897959183675</v>
      </c>
      <c r="L85" s="57"/>
    </row>
    <row r="86" spans="1:12" ht="15.75" x14ac:dyDescent="0.25">
      <c r="A86" s="53"/>
      <c r="B86" s="54"/>
      <c r="C86" s="54"/>
      <c r="D86" s="55" t="s">
        <v>171</v>
      </c>
      <c r="E86" s="53"/>
      <c r="F86" s="55"/>
      <c r="G86" s="55">
        <v>5610</v>
      </c>
      <c r="H86" s="56"/>
      <c r="I86" s="55">
        <f t="shared" si="1"/>
        <v>5610</v>
      </c>
      <c r="J86" s="53">
        <v>9.8000000000000007</v>
      </c>
      <c r="K86" s="55">
        <f t="shared" si="0"/>
        <v>572.44897959183675</v>
      </c>
      <c r="L86" s="57"/>
    </row>
    <row r="87" spans="1:12" ht="15.75" x14ac:dyDescent="0.25">
      <c r="A87" s="53"/>
      <c r="B87" s="54"/>
      <c r="C87" s="54"/>
      <c r="D87" s="55"/>
      <c r="E87" s="53"/>
      <c r="F87" s="55"/>
      <c r="G87" s="55"/>
      <c r="H87" s="56"/>
      <c r="I87" s="55">
        <f t="shared" si="1"/>
        <v>0</v>
      </c>
      <c r="J87" s="53">
        <v>9.8000000000000007</v>
      </c>
      <c r="K87" s="55">
        <f t="shared" si="0"/>
        <v>0</v>
      </c>
      <c r="L87" s="57"/>
    </row>
    <row r="88" spans="1:12" ht="15.75" x14ac:dyDescent="0.25">
      <c r="A88" s="53"/>
      <c r="B88" s="54"/>
      <c r="C88" s="54"/>
      <c r="D88" s="53"/>
      <c r="E88" s="53"/>
      <c r="F88" s="55"/>
      <c r="G88" s="55"/>
      <c r="H88" s="56"/>
      <c r="I88" s="55">
        <f t="shared" si="1"/>
        <v>0</v>
      </c>
      <c r="J88" s="53">
        <v>9.8000000000000007</v>
      </c>
      <c r="K88" s="55">
        <f t="shared" si="0"/>
        <v>0</v>
      </c>
      <c r="L88" s="57"/>
    </row>
    <row r="89" spans="1:12" ht="15.75" x14ac:dyDescent="0.25">
      <c r="A89" s="53"/>
      <c r="B89" s="54"/>
      <c r="C89" s="54"/>
      <c r="D89" s="53"/>
      <c r="E89" s="53"/>
      <c r="F89" s="55"/>
      <c r="G89" s="55"/>
      <c r="H89" s="56"/>
      <c r="I89" s="55">
        <f t="shared" si="1"/>
        <v>0</v>
      </c>
      <c r="J89" s="53">
        <v>9.8000000000000007</v>
      </c>
      <c r="K89" s="55">
        <f t="shared" si="0"/>
        <v>0</v>
      </c>
      <c r="L89" s="57"/>
    </row>
    <row r="90" spans="1:12" ht="15.75" x14ac:dyDescent="0.25">
      <c r="A90" s="53"/>
      <c r="B90" s="54"/>
      <c r="C90" s="54"/>
      <c r="D90" s="53"/>
      <c r="E90" s="53"/>
      <c r="F90" s="143">
        <v>51330</v>
      </c>
      <c r="G90" s="55"/>
      <c r="H90" s="56"/>
      <c r="I90" s="55">
        <f t="shared" si="1"/>
        <v>0</v>
      </c>
      <c r="J90" s="53">
        <v>9.8000000000000007</v>
      </c>
      <c r="K90" s="55">
        <f t="shared" si="0"/>
        <v>0</v>
      </c>
      <c r="L90" s="57"/>
    </row>
    <row r="91" spans="1:12" ht="15.75" x14ac:dyDescent="0.25">
      <c r="A91" s="53"/>
      <c r="B91" s="54"/>
      <c r="C91" s="54"/>
      <c r="D91" s="53" t="s">
        <v>138</v>
      </c>
      <c r="E91" s="53" t="s">
        <v>139</v>
      </c>
      <c r="F91" s="55">
        <v>60000</v>
      </c>
      <c r="G91" s="55">
        <v>60000</v>
      </c>
      <c r="H91" s="56"/>
      <c r="I91" s="55">
        <f t="shared" si="1"/>
        <v>60000</v>
      </c>
      <c r="J91" s="53">
        <v>9.8000000000000007</v>
      </c>
      <c r="K91" s="55">
        <f t="shared" si="0"/>
        <v>6122.4489795918362</v>
      </c>
      <c r="L91" s="57"/>
    </row>
    <row r="92" spans="1:12" ht="15.75" x14ac:dyDescent="0.25">
      <c r="A92" s="53"/>
      <c r="B92" s="54"/>
      <c r="C92" s="54"/>
      <c r="D92" s="53"/>
      <c r="E92" s="53"/>
      <c r="F92" s="55"/>
      <c r="G92" s="55"/>
      <c r="H92" s="56"/>
      <c r="I92" s="55">
        <f t="shared" si="1"/>
        <v>0</v>
      </c>
      <c r="J92" s="53">
        <v>9.8000000000000007</v>
      </c>
      <c r="K92" s="55">
        <f t="shared" si="0"/>
        <v>0</v>
      </c>
      <c r="L92" s="57"/>
    </row>
    <row r="93" spans="1:12" ht="15.75" x14ac:dyDescent="0.25">
      <c r="A93" s="53"/>
      <c r="B93" s="54"/>
      <c r="C93" s="54"/>
      <c r="D93" s="53"/>
      <c r="E93" s="53"/>
      <c r="F93" s="55"/>
      <c r="G93" s="55"/>
      <c r="H93" s="56"/>
      <c r="I93" s="55">
        <f t="shared" si="1"/>
        <v>0</v>
      </c>
      <c r="J93" s="53">
        <v>9.8000000000000007</v>
      </c>
      <c r="K93" s="55">
        <f t="shared" si="0"/>
        <v>0</v>
      </c>
      <c r="L93" s="57"/>
    </row>
    <row r="94" spans="1:12" ht="15.75" x14ac:dyDescent="0.25">
      <c r="A94" s="53"/>
      <c r="B94" s="54"/>
      <c r="C94" s="54"/>
      <c r="D94" s="53"/>
      <c r="E94" s="53" t="s">
        <v>140</v>
      </c>
      <c r="F94" s="55"/>
      <c r="G94" s="55"/>
      <c r="H94" s="56"/>
      <c r="I94" s="55">
        <f t="shared" si="1"/>
        <v>0</v>
      </c>
      <c r="J94" s="53">
        <v>9.8000000000000007</v>
      </c>
      <c r="K94" s="55">
        <f t="shared" si="0"/>
        <v>0</v>
      </c>
      <c r="L94" s="57"/>
    </row>
    <row r="95" spans="1:12" ht="15.75" x14ac:dyDescent="0.25">
      <c r="A95" s="53"/>
      <c r="B95" s="54"/>
      <c r="C95" s="54"/>
      <c r="D95" s="55" t="s">
        <v>185</v>
      </c>
      <c r="E95" s="53"/>
      <c r="F95" s="55"/>
      <c r="G95" s="55">
        <v>7110</v>
      </c>
      <c r="H95" s="56"/>
      <c r="I95" s="55">
        <f t="shared" si="1"/>
        <v>7110</v>
      </c>
      <c r="J95" s="53">
        <v>9.8000000000000007</v>
      </c>
      <c r="K95" s="55">
        <f t="shared" si="0"/>
        <v>725.51020408163265</v>
      </c>
      <c r="L95" s="57"/>
    </row>
    <row r="96" spans="1:12" ht="15.75" x14ac:dyDescent="0.25">
      <c r="A96" s="53"/>
      <c r="B96" s="54"/>
      <c r="C96" s="54"/>
      <c r="D96" s="55" t="s">
        <v>159</v>
      </c>
      <c r="E96" s="53"/>
      <c r="F96" s="55"/>
      <c r="G96" s="55">
        <v>4195</v>
      </c>
      <c r="H96" s="56"/>
      <c r="I96" s="55">
        <f t="shared" si="1"/>
        <v>4195</v>
      </c>
      <c r="J96" s="53">
        <v>9.8000000000000007</v>
      </c>
      <c r="K96" s="55">
        <f t="shared" si="0"/>
        <v>428.0612244897959</v>
      </c>
      <c r="L96" s="57"/>
    </row>
    <row r="97" spans="1:12" ht="15.75" x14ac:dyDescent="0.25">
      <c r="A97" s="53"/>
      <c r="B97" s="54"/>
      <c r="C97" s="54"/>
      <c r="D97" s="55" t="s">
        <v>199</v>
      </c>
      <c r="E97" s="53"/>
      <c r="F97" s="55"/>
      <c r="G97" s="55">
        <v>4195</v>
      </c>
      <c r="H97" s="56"/>
      <c r="I97" s="55">
        <f t="shared" si="1"/>
        <v>4195</v>
      </c>
      <c r="J97" s="53">
        <v>9.8000000000000007</v>
      </c>
      <c r="K97" s="55">
        <f t="shared" si="0"/>
        <v>428.0612244897959</v>
      </c>
      <c r="L97" s="57"/>
    </row>
    <row r="98" spans="1:12" ht="15.75" x14ac:dyDescent="0.25">
      <c r="A98" s="53"/>
      <c r="B98" s="54"/>
      <c r="C98" s="54"/>
      <c r="D98" s="55" t="s">
        <v>198</v>
      </c>
      <c r="E98" s="53"/>
      <c r="F98" s="55"/>
      <c r="G98" s="55">
        <v>2650</v>
      </c>
      <c r="H98" s="56"/>
      <c r="I98" s="55">
        <f t="shared" si="1"/>
        <v>2650</v>
      </c>
      <c r="J98" s="53">
        <v>9.8000000000000007</v>
      </c>
      <c r="K98" s="55">
        <f t="shared" si="0"/>
        <v>270.40816326530609</v>
      </c>
      <c r="L98" s="57"/>
    </row>
    <row r="99" spans="1:12" ht="15.75" x14ac:dyDescent="0.25">
      <c r="A99" s="53"/>
      <c r="B99" s="54"/>
      <c r="C99" s="54"/>
      <c r="D99" s="53"/>
      <c r="E99" s="53"/>
      <c r="F99" s="55"/>
      <c r="G99" s="55"/>
      <c r="H99" s="56"/>
      <c r="I99" s="55">
        <f t="shared" si="1"/>
        <v>0</v>
      </c>
      <c r="J99" s="53">
        <v>9.8000000000000007</v>
      </c>
      <c r="K99" s="55">
        <f t="shared" si="0"/>
        <v>0</v>
      </c>
      <c r="L99" s="57"/>
    </row>
    <row r="100" spans="1:12" ht="15.75" x14ac:dyDescent="0.25">
      <c r="A100" s="53"/>
      <c r="B100" s="54"/>
      <c r="C100" s="54"/>
      <c r="D100" s="53"/>
      <c r="E100" s="53"/>
      <c r="F100" s="143">
        <v>18150</v>
      </c>
      <c r="G100" s="55"/>
      <c r="H100" s="56"/>
      <c r="I100" s="55">
        <f t="shared" si="1"/>
        <v>0</v>
      </c>
      <c r="J100" s="53">
        <v>9.8000000000000007</v>
      </c>
      <c r="K100" s="55">
        <f t="shared" si="0"/>
        <v>0</v>
      </c>
      <c r="L100" s="57"/>
    </row>
    <row r="101" spans="1:12" ht="15.75" x14ac:dyDescent="0.25">
      <c r="A101" s="53"/>
      <c r="B101" s="54"/>
      <c r="C101" s="54"/>
      <c r="D101" s="53"/>
      <c r="E101" s="53"/>
      <c r="F101" s="55"/>
      <c r="G101" s="55"/>
      <c r="H101" s="56"/>
      <c r="I101" s="55">
        <f t="shared" si="1"/>
        <v>0</v>
      </c>
      <c r="J101" s="53">
        <v>9.8000000000000007</v>
      </c>
      <c r="K101" s="55">
        <f t="shared" si="0"/>
        <v>0</v>
      </c>
      <c r="L101" s="57"/>
    </row>
    <row r="102" spans="1:12" ht="15.75" x14ac:dyDescent="0.25">
      <c r="A102" s="53"/>
      <c r="B102" s="54"/>
      <c r="C102" s="54"/>
      <c r="D102" s="53"/>
      <c r="E102" s="53"/>
      <c r="F102" s="55"/>
      <c r="G102" s="55"/>
      <c r="H102" s="56"/>
      <c r="I102" s="55">
        <f t="shared" si="1"/>
        <v>0</v>
      </c>
      <c r="J102" s="53">
        <v>9.8000000000000007</v>
      </c>
      <c r="K102" s="55">
        <f t="shared" si="0"/>
        <v>0</v>
      </c>
      <c r="L102" s="57"/>
    </row>
    <row r="103" spans="1:12" ht="18.75" x14ac:dyDescent="0.3">
      <c r="A103" s="58"/>
      <c r="B103" s="59"/>
      <c r="C103" s="59"/>
      <c r="D103" s="58"/>
      <c r="E103" s="60"/>
      <c r="F103" s="61">
        <f>SUM(F6:F101)</f>
        <v>377850</v>
      </c>
      <c r="G103" s="61">
        <f>SUM(G6:G101)</f>
        <v>377850</v>
      </c>
      <c r="H103" s="60"/>
      <c r="I103" s="61">
        <f>SUM(I6:I101)</f>
        <v>377850</v>
      </c>
      <c r="J103" s="60"/>
      <c r="K103" s="61">
        <f>SUM(K6:K101)</f>
        <v>38556.122448979593</v>
      </c>
      <c r="L103" s="62" t="s">
        <v>12</v>
      </c>
    </row>
    <row r="104" spans="1:12" x14ac:dyDescent="0.25">
      <c r="G104" s="140"/>
    </row>
  </sheetData>
  <mergeCells count="1">
    <mergeCell ref="A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topLeftCell="A2" workbookViewId="0">
      <selection activeCell="B25" sqref="B25"/>
    </sheetView>
  </sheetViews>
  <sheetFormatPr defaultRowHeight="15" x14ac:dyDescent="0.25"/>
  <cols>
    <col min="3" max="3" width="24" customWidth="1"/>
    <col min="4" max="4" width="15.28515625" customWidth="1"/>
  </cols>
  <sheetData>
    <row r="2" spans="2:6" ht="16.5" x14ac:dyDescent="0.3">
      <c r="B2" s="150" t="s">
        <v>79</v>
      </c>
      <c r="C2" s="150"/>
      <c r="D2" s="150"/>
      <c r="E2" s="150"/>
    </row>
    <row r="3" spans="2:6" x14ac:dyDescent="0.25">
      <c r="B3" s="151" t="s">
        <v>81</v>
      </c>
      <c r="C3" s="151"/>
      <c r="D3" s="151"/>
      <c r="E3" s="151"/>
    </row>
    <row r="4" spans="2:6" x14ac:dyDescent="0.25">
      <c r="B4" s="152" t="s">
        <v>80</v>
      </c>
      <c r="C4" s="152"/>
      <c r="D4" s="152"/>
      <c r="E4" s="152"/>
    </row>
    <row r="5" spans="2:6" x14ac:dyDescent="0.25">
      <c r="B5" s="152" t="s">
        <v>117</v>
      </c>
      <c r="C5" s="152"/>
      <c r="D5" s="152"/>
      <c r="E5" s="152"/>
    </row>
    <row r="6" spans="2:6" x14ac:dyDescent="0.25">
      <c r="B6" s="152" t="s">
        <v>83</v>
      </c>
      <c r="C6" s="152"/>
      <c r="D6" s="152"/>
      <c r="E6" s="152"/>
    </row>
    <row r="7" spans="2:6" x14ac:dyDescent="0.25">
      <c r="B7" s="64"/>
      <c r="C7" s="64"/>
      <c r="D7" s="64"/>
      <c r="E7" s="64"/>
    </row>
    <row r="8" spans="2:6" x14ac:dyDescent="0.25">
      <c r="B8" s="64"/>
      <c r="C8" s="64"/>
      <c r="D8" s="64"/>
      <c r="E8" s="64"/>
    </row>
    <row r="9" spans="2:6" x14ac:dyDescent="0.25">
      <c r="B9" s="64"/>
      <c r="C9" s="64"/>
      <c r="D9" s="137" t="s">
        <v>122</v>
      </c>
      <c r="E9" s="64"/>
    </row>
    <row r="10" spans="2:6" x14ac:dyDescent="0.25">
      <c r="B10" s="24" t="s">
        <v>119</v>
      </c>
      <c r="C10" s="24" t="s">
        <v>120</v>
      </c>
      <c r="D10" s="24" t="s">
        <v>121</v>
      </c>
    </row>
    <row r="11" spans="2:6" x14ac:dyDescent="0.25">
      <c r="B11" s="116">
        <v>43283</v>
      </c>
      <c r="C11" t="s">
        <v>118</v>
      </c>
      <c r="D11" s="117">
        <v>1160352</v>
      </c>
      <c r="E11" s="117"/>
      <c r="F11" s="117"/>
    </row>
    <row r="12" spans="2:6" x14ac:dyDescent="0.25">
      <c r="D12" s="117"/>
      <c r="E12" s="117"/>
      <c r="F12" s="117"/>
    </row>
    <row r="13" spans="2:6" x14ac:dyDescent="0.25">
      <c r="D13" s="117"/>
      <c r="E13" s="117"/>
      <c r="F13" s="117"/>
    </row>
    <row r="14" spans="2:6" x14ac:dyDescent="0.25">
      <c r="D14" s="117"/>
      <c r="E14" s="117"/>
      <c r="F14" s="117"/>
    </row>
    <row r="15" spans="2:6" x14ac:dyDescent="0.25">
      <c r="D15" s="117"/>
      <c r="E15" s="117"/>
      <c r="F15" s="117"/>
    </row>
    <row r="16" spans="2:6" x14ac:dyDescent="0.25">
      <c r="B16" s="118" t="s">
        <v>86</v>
      </c>
      <c r="C16" s="118"/>
      <c r="D16" s="119">
        <f>SUM(D11:D15)</f>
        <v>1160352</v>
      </c>
      <c r="E16" s="117"/>
      <c r="F16" s="117"/>
    </row>
    <row r="17" spans="4:6" x14ac:dyDescent="0.25">
      <c r="D17" s="117"/>
      <c r="E17" s="117"/>
      <c r="F17" s="117"/>
    </row>
    <row r="18" spans="4:6" x14ac:dyDescent="0.25">
      <c r="D18" s="117"/>
      <c r="E18" s="117"/>
      <c r="F18" s="117"/>
    </row>
    <row r="19" spans="4:6" x14ac:dyDescent="0.25">
      <c r="D19" s="117"/>
      <c r="E19" s="117"/>
      <c r="F19" s="117"/>
    </row>
    <row r="20" spans="4:6" x14ac:dyDescent="0.25">
      <c r="D20" s="117"/>
      <c r="E20" s="117"/>
      <c r="F20" s="117"/>
    </row>
    <row r="21" spans="4:6" x14ac:dyDescent="0.25">
      <c r="D21" s="117"/>
      <c r="E21" s="117"/>
      <c r="F21" s="117"/>
    </row>
    <row r="22" spans="4:6" x14ac:dyDescent="0.25">
      <c r="D22" s="117"/>
      <c r="E22" s="117"/>
      <c r="F22" s="117"/>
    </row>
    <row r="23" spans="4:6" x14ac:dyDescent="0.25">
      <c r="D23" s="117"/>
      <c r="E23" s="117"/>
      <c r="F23" s="117"/>
    </row>
    <row r="24" spans="4:6" x14ac:dyDescent="0.25">
      <c r="D24" s="117"/>
      <c r="E24" s="117"/>
      <c r="F24" s="117"/>
    </row>
    <row r="25" spans="4:6" x14ac:dyDescent="0.25">
      <c r="D25" s="117"/>
      <c r="E25" s="117"/>
      <c r="F25" s="117"/>
    </row>
    <row r="26" spans="4:6" x14ac:dyDescent="0.25">
      <c r="D26" s="117"/>
      <c r="E26" s="117"/>
      <c r="F26" s="117"/>
    </row>
    <row r="27" spans="4:6" x14ac:dyDescent="0.25">
      <c r="D27" s="117"/>
      <c r="E27" s="117"/>
      <c r="F27" s="117"/>
    </row>
    <row r="28" spans="4:6" x14ac:dyDescent="0.25">
      <c r="D28" s="117"/>
      <c r="E28" s="117"/>
      <c r="F28" s="117"/>
    </row>
    <row r="29" spans="4:6" x14ac:dyDescent="0.25">
      <c r="D29" s="117"/>
      <c r="E29" s="117"/>
      <c r="F29" s="117"/>
    </row>
    <row r="30" spans="4:6" x14ac:dyDescent="0.25">
      <c r="D30" s="117"/>
      <c r="E30" s="117"/>
      <c r="F30" s="117"/>
    </row>
    <row r="31" spans="4:6" x14ac:dyDescent="0.25">
      <c r="D31" s="117"/>
      <c r="E31" s="117"/>
      <c r="F31" s="117"/>
    </row>
    <row r="32" spans="4:6" x14ac:dyDescent="0.25">
      <c r="D32" s="117"/>
      <c r="E32" s="117"/>
      <c r="F32" s="117"/>
    </row>
  </sheetData>
  <mergeCells count="5">
    <mergeCell ref="B2:E2"/>
    <mergeCell ref="B3:E3"/>
    <mergeCell ref="B4:E4"/>
    <mergeCell ref="B5:E5"/>
    <mergeCell ref="B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Annex 1A</vt:lpstr>
      <vt:lpstr>Annex 1B</vt:lpstr>
      <vt:lpstr>EEPs</vt:lpstr>
      <vt:lpstr>DLIs</vt:lpstr>
      <vt:lpstr>SOE</vt:lpstr>
      <vt:lpstr>IDA Receipts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Chibeza  Goma</dc:creator>
  <cp:lastModifiedBy>user</cp:lastModifiedBy>
  <cp:lastPrinted>2019-05-14T07:09:59Z</cp:lastPrinted>
  <dcterms:created xsi:type="dcterms:W3CDTF">2017-06-19T08:20:41Z</dcterms:created>
  <dcterms:modified xsi:type="dcterms:W3CDTF">2022-02-25T10:12:03Z</dcterms:modified>
</cp:coreProperties>
</file>